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Príjmová časť " sheetId="1" r:id="rId1"/>
    <sheet name="Výdavková časť " sheetId="2" r:id="rId2"/>
    <sheet name="Kapatálový rozpočet " sheetId="5" r:id="rId3"/>
    <sheet name="Finančné operácie " sheetId="3" r:id="rId4"/>
    <sheet name="Prehľad príjmov a výdavkov rozp" sheetId="4" r:id="rId5"/>
    <sheet name="Hárok1" sheetId="6" r:id="rId6"/>
  </sheets>
  <calcPr calcId="152511"/>
</workbook>
</file>

<file path=xl/calcChain.xml><?xml version="1.0" encoding="utf-8"?>
<calcChain xmlns="http://schemas.openxmlformats.org/spreadsheetml/2006/main">
  <c r="J54" i="5" l="1"/>
  <c r="I54" i="5"/>
  <c r="H54" i="5"/>
  <c r="G54" i="5"/>
  <c r="F54" i="5"/>
  <c r="E54" i="5"/>
  <c r="J12" i="5"/>
  <c r="I12" i="5"/>
  <c r="H12" i="5"/>
  <c r="G12" i="5"/>
  <c r="F12" i="5"/>
  <c r="E12" i="5"/>
  <c r="F56" i="5" l="1"/>
  <c r="E56" i="5"/>
  <c r="G56" i="5"/>
  <c r="I56" i="5"/>
  <c r="J56" i="5"/>
  <c r="H56" i="5"/>
  <c r="O520" i="2"/>
  <c r="N520" i="2"/>
  <c r="M509" i="2"/>
  <c r="J520" i="2"/>
  <c r="J489" i="2" l="1"/>
  <c r="M191" i="2"/>
  <c r="M520" i="2"/>
  <c r="I177" i="2"/>
  <c r="L520" i="2" l="1"/>
  <c r="L236" i="2"/>
  <c r="M377" i="2"/>
  <c r="M378" i="2"/>
  <c r="M379" i="2"/>
  <c r="I520" i="2"/>
  <c r="H520" i="2"/>
  <c r="O291" i="2"/>
  <c r="N291" i="2"/>
  <c r="M291" i="2"/>
  <c r="L291" i="2"/>
  <c r="K291" i="2"/>
  <c r="J291" i="2"/>
  <c r="I291" i="2"/>
  <c r="H291" i="2"/>
  <c r="O82" i="2"/>
  <c r="N82" i="2"/>
  <c r="M82" i="2"/>
  <c r="L82" i="2"/>
  <c r="K82" i="2"/>
  <c r="J82" i="2"/>
  <c r="I82" i="2"/>
  <c r="H82" i="2"/>
  <c r="O489" i="2"/>
  <c r="N489" i="2"/>
  <c r="M489" i="2"/>
  <c r="L489" i="2"/>
  <c r="K489" i="2"/>
  <c r="I489" i="2"/>
  <c r="H489" i="2"/>
  <c r="O370" i="2"/>
  <c r="N370" i="2"/>
  <c r="M370" i="2"/>
  <c r="L370" i="2"/>
  <c r="K370" i="2"/>
  <c r="J370" i="2"/>
  <c r="I370" i="2"/>
  <c r="H370" i="2"/>
  <c r="H312" i="2"/>
  <c r="O312" i="2"/>
  <c r="N312" i="2"/>
  <c r="M312" i="2"/>
  <c r="L312" i="2"/>
  <c r="K312" i="2"/>
  <c r="J312" i="2"/>
  <c r="I312" i="2"/>
  <c r="O305" i="2"/>
  <c r="N305" i="2"/>
  <c r="M305" i="2"/>
  <c r="L305" i="2"/>
  <c r="K305" i="2"/>
  <c r="J305" i="2"/>
  <c r="I305" i="2"/>
  <c r="H305" i="2"/>
  <c r="I314" i="2" l="1"/>
  <c r="M314" i="2"/>
  <c r="J314" i="2"/>
  <c r="N314" i="2"/>
  <c r="K314" i="2"/>
  <c r="O314" i="2"/>
  <c r="L314" i="2"/>
  <c r="H314" i="2"/>
  <c r="F20" i="3"/>
  <c r="J20" i="3" l="1"/>
  <c r="I20" i="3"/>
  <c r="H20" i="3"/>
  <c r="G20" i="3"/>
  <c r="E20" i="3"/>
  <c r="J10" i="3"/>
  <c r="J23" i="3" s="1"/>
  <c r="I10" i="3"/>
  <c r="I23" i="3" s="1"/>
  <c r="H10" i="3"/>
  <c r="H23" i="3" s="1"/>
  <c r="G10" i="3"/>
  <c r="F10" i="3"/>
  <c r="F23" i="3" s="1"/>
  <c r="E10" i="3"/>
  <c r="E23" i="3" s="1"/>
  <c r="G23" i="3" l="1"/>
  <c r="O530" i="2"/>
  <c r="N530" i="2"/>
  <c r="M530" i="2"/>
  <c r="L530" i="2"/>
  <c r="K530" i="2"/>
  <c r="J530" i="2"/>
  <c r="I530" i="2"/>
  <c r="H530" i="2"/>
  <c r="K520" i="2"/>
  <c r="O509" i="2"/>
  <c r="N509" i="2"/>
  <c r="L509" i="2"/>
  <c r="K509" i="2"/>
  <c r="J509" i="2"/>
  <c r="I509" i="2"/>
  <c r="I522" i="2" s="1"/>
  <c r="H509" i="2"/>
  <c r="O463" i="2"/>
  <c r="N463" i="2"/>
  <c r="M463" i="2"/>
  <c r="L463" i="2"/>
  <c r="K463" i="2"/>
  <c r="J463" i="2"/>
  <c r="I463" i="2"/>
  <c r="H463" i="2"/>
  <c r="O444" i="2"/>
  <c r="N444" i="2"/>
  <c r="M444" i="2"/>
  <c r="M465" i="2" s="1"/>
  <c r="L444" i="2"/>
  <c r="K444" i="2"/>
  <c r="H444" i="2"/>
  <c r="J444" i="2"/>
  <c r="I444" i="2"/>
  <c r="O423" i="2"/>
  <c r="N423" i="2"/>
  <c r="M423" i="2"/>
  <c r="L423" i="2"/>
  <c r="K423" i="2"/>
  <c r="J423" i="2"/>
  <c r="I423" i="2"/>
  <c r="H423" i="2"/>
  <c r="O397" i="2"/>
  <c r="N397" i="2"/>
  <c r="M397" i="2"/>
  <c r="M425" i="2" s="1"/>
  <c r="L397" i="2"/>
  <c r="K397" i="2"/>
  <c r="J397" i="2"/>
  <c r="I397" i="2"/>
  <c r="H397" i="2"/>
  <c r="O347" i="2"/>
  <c r="N347" i="2"/>
  <c r="M347" i="2"/>
  <c r="L347" i="2"/>
  <c r="K347" i="2"/>
  <c r="J347" i="2"/>
  <c r="I347" i="2"/>
  <c r="H347" i="2"/>
  <c r="O283" i="2"/>
  <c r="N283" i="2"/>
  <c r="M283" i="2"/>
  <c r="L283" i="2"/>
  <c r="K283" i="2"/>
  <c r="J283" i="2"/>
  <c r="I283" i="2"/>
  <c r="H283" i="2"/>
  <c r="O267" i="2"/>
  <c r="N267" i="2"/>
  <c r="M267" i="2"/>
  <c r="L267" i="2"/>
  <c r="K267" i="2"/>
  <c r="J267" i="2"/>
  <c r="I267" i="2"/>
  <c r="H267" i="2"/>
  <c r="O245" i="2"/>
  <c r="N245" i="2"/>
  <c r="M245" i="2"/>
  <c r="L245" i="2"/>
  <c r="K245" i="2"/>
  <c r="J245" i="2"/>
  <c r="I245" i="2"/>
  <c r="H245" i="2"/>
  <c r="O236" i="2"/>
  <c r="N236" i="2"/>
  <c r="M236" i="2"/>
  <c r="K236" i="2"/>
  <c r="J236" i="2"/>
  <c r="I236" i="2"/>
  <c r="H236" i="2"/>
  <c r="O204" i="2"/>
  <c r="N204" i="2"/>
  <c r="M204" i="2"/>
  <c r="L204" i="2"/>
  <c r="K204" i="2"/>
  <c r="J204" i="2"/>
  <c r="I204" i="2"/>
  <c r="H204" i="2"/>
  <c r="O191" i="2"/>
  <c r="N191" i="2"/>
  <c r="L191" i="2"/>
  <c r="K191" i="2"/>
  <c r="J191" i="2"/>
  <c r="I191" i="2"/>
  <c r="H191" i="2"/>
  <c r="O177" i="2"/>
  <c r="N177" i="2"/>
  <c r="M177" i="2"/>
  <c r="L177" i="2"/>
  <c r="K177" i="2"/>
  <c r="J177" i="2"/>
  <c r="H177" i="2"/>
  <c r="O167" i="2"/>
  <c r="N167" i="2"/>
  <c r="M167" i="2"/>
  <c r="L167" i="2"/>
  <c r="K167" i="2"/>
  <c r="J167" i="2"/>
  <c r="I167" i="2"/>
  <c r="H167" i="2"/>
  <c r="O142" i="2"/>
  <c r="N142" i="2"/>
  <c r="M142" i="2"/>
  <c r="L142" i="2"/>
  <c r="K142" i="2"/>
  <c r="J142" i="2"/>
  <c r="I142" i="2"/>
  <c r="H142" i="2"/>
  <c r="O129" i="2"/>
  <c r="N129" i="2"/>
  <c r="M129" i="2"/>
  <c r="L129" i="2"/>
  <c r="K129" i="2"/>
  <c r="J129" i="2"/>
  <c r="I129" i="2"/>
  <c r="H129" i="2"/>
  <c r="O120" i="2"/>
  <c r="N120" i="2"/>
  <c r="M120" i="2"/>
  <c r="L120" i="2"/>
  <c r="K120" i="2"/>
  <c r="J120" i="2"/>
  <c r="I120" i="2"/>
  <c r="H120" i="2"/>
  <c r="O105" i="2"/>
  <c r="N105" i="2"/>
  <c r="M105" i="2"/>
  <c r="L105" i="2"/>
  <c r="K105" i="2"/>
  <c r="J105" i="2"/>
  <c r="I105" i="2"/>
  <c r="H105" i="2"/>
  <c r="O61" i="2"/>
  <c r="N61" i="2"/>
  <c r="M61" i="2"/>
  <c r="L61" i="2"/>
  <c r="K61" i="2"/>
  <c r="J61" i="2"/>
  <c r="I61" i="2"/>
  <c r="H61" i="2"/>
  <c r="O522" i="2" l="1"/>
  <c r="O465" i="2"/>
  <c r="N465" i="2"/>
  <c r="O425" i="2"/>
  <c r="N425" i="2"/>
  <c r="J425" i="2"/>
  <c r="J522" i="2"/>
  <c r="N522" i="2"/>
  <c r="K522" i="2"/>
  <c r="K465" i="2"/>
  <c r="L425" i="2"/>
  <c r="K425" i="2"/>
  <c r="L522" i="2"/>
  <c r="M522" i="2"/>
  <c r="M532" i="2" s="1"/>
  <c r="L465" i="2"/>
  <c r="I425" i="2"/>
  <c r="I465" i="2"/>
  <c r="H522" i="2"/>
  <c r="H425" i="2"/>
  <c r="H465" i="2"/>
  <c r="J465" i="2"/>
  <c r="L31" i="1"/>
  <c r="K31" i="1"/>
  <c r="J31" i="1"/>
  <c r="I31" i="1"/>
  <c r="H31" i="1"/>
  <c r="G31" i="1"/>
  <c r="F31" i="1"/>
  <c r="E31" i="1"/>
  <c r="I532" i="2" l="1"/>
  <c r="H532" i="2"/>
  <c r="O532" i="2"/>
  <c r="N532" i="2"/>
  <c r="K533" i="2"/>
  <c r="J532" i="2"/>
</calcChain>
</file>

<file path=xl/sharedStrings.xml><?xml version="1.0" encoding="utf-8"?>
<sst xmlns="http://schemas.openxmlformats.org/spreadsheetml/2006/main" count="1751" uniqueCount="374">
  <si>
    <t>Zdroj</t>
  </si>
  <si>
    <t>Položka</t>
  </si>
  <si>
    <t xml:space="preserve">Podpoložka </t>
  </si>
  <si>
    <t>Názov</t>
  </si>
  <si>
    <t>Skutočnosť 2018</t>
  </si>
  <si>
    <t>Skutočnosť 2019</t>
  </si>
  <si>
    <t>Skutočnosť 2020</t>
  </si>
  <si>
    <t>Predpokladané plnenie 2021</t>
  </si>
  <si>
    <t xml:space="preserve">Rozpočet   2021 </t>
  </si>
  <si>
    <t>Návrh rozpočtu 2022</t>
  </si>
  <si>
    <t>003</t>
  </si>
  <si>
    <t xml:space="preserve">Výnos dane poukázaný  územnej samospráve </t>
  </si>
  <si>
    <t>001</t>
  </si>
  <si>
    <t xml:space="preserve">Daň z pozemkov </t>
  </si>
  <si>
    <t>002</t>
  </si>
  <si>
    <t>Daň zo stavieb</t>
  </si>
  <si>
    <t>Daň z bytov</t>
  </si>
  <si>
    <t>Daň za psa</t>
  </si>
  <si>
    <t>012</t>
  </si>
  <si>
    <t>Daň za užívanie verejného priestranstva</t>
  </si>
  <si>
    <t>013</t>
  </si>
  <si>
    <t>Daň za komunálne odpady  a drobný stavebný odpad</t>
  </si>
  <si>
    <t>Príjmy z prenajatých pozemkov</t>
  </si>
  <si>
    <t>Príjmy z prenajatých budov, priestorov a objektov</t>
  </si>
  <si>
    <t>004</t>
  </si>
  <si>
    <t>ostatné administratívne poplatky</t>
  </si>
  <si>
    <t xml:space="preserve">Pokuty, penále a iné sankcie za porušenie predpisov </t>
  </si>
  <si>
    <t xml:space="preserve">Poplatky a platby za predaj výrobkov </t>
  </si>
  <si>
    <t>Poplatky za školy a školské zariadenia</t>
  </si>
  <si>
    <t>Poplatky a platby za stravné</t>
  </si>
  <si>
    <t>72f</t>
  </si>
  <si>
    <t>Úroky z tuzemských účtov</t>
  </si>
  <si>
    <t>006</t>
  </si>
  <si>
    <t>Náhrad z poistného plnenia</t>
  </si>
  <si>
    <t>008</t>
  </si>
  <si>
    <t>Príjmy z odvodov z hazardných hier</t>
  </si>
  <si>
    <t>Príjmy z dobropisov</t>
  </si>
  <si>
    <t>017</t>
  </si>
  <si>
    <t>Príjmy z vratiek</t>
  </si>
  <si>
    <t>027</t>
  </si>
  <si>
    <t>iné</t>
  </si>
  <si>
    <t>1AC2</t>
  </si>
  <si>
    <t>011</t>
  </si>
  <si>
    <t>Tuzemské bežné transfery od ostatných subjektov</t>
  </si>
  <si>
    <t>Dotácia na stravu</t>
  </si>
  <si>
    <t>11T2</t>
  </si>
  <si>
    <t>Tuzemské bežné transfery VS zo ŠR</t>
  </si>
  <si>
    <t>4480,,66</t>
  </si>
  <si>
    <t xml:space="preserve">Bežné príjmy spolu </t>
  </si>
  <si>
    <t>Tuzemské bežné transfery zVS zo ŠR</t>
  </si>
  <si>
    <t>Návrh   2023</t>
  </si>
  <si>
    <t>Návrh   2024</t>
  </si>
  <si>
    <t xml:space="preserve">BEŽNÝ ROZPOČET  - príjmová časť </t>
  </si>
  <si>
    <t>Oddiel</t>
  </si>
  <si>
    <t>Skupina</t>
  </si>
  <si>
    <t xml:space="preserve">Trieda </t>
  </si>
  <si>
    <t>Podtrieda</t>
  </si>
  <si>
    <t>Predpoklad 2021</t>
  </si>
  <si>
    <t>Návrh na rok 2022</t>
  </si>
  <si>
    <t>Spolu</t>
  </si>
  <si>
    <t>Návrh 2023</t>
  </si>
  <si>
    <t>Návrh 2024</t>
  </si>
  <si>
    <t>01</t>
  </si>
  <si>
    <t xml:space="preserve">Tarifný plat </t>
  </si>
  <si>
    <t>Odmeny</t>
  </si>
  <si>
    <t>Poistné do Všeobecnej zdrav.poisťovni</t>
  </si>
  <si>
    <t>Poistné do ostatných zrav.poisťovni</t>
  </si>
  <si>
    <t>Nemocenské pistenie</t>
  </si>
  <si>
    <t>Starobné poistenie</t>
  </si>
  <si>
    <t>Úrazové poistenie</t>
  </si>
  <si>
    <t>Invalidné poistenie</t>
  </si>
  <si>
    <t>005</t>
  </si>
  <si>
    <t>Poistenie v nezamestnanosti</t>
  </si>
  <si>
    <t>007</t>
  </si>
  <si>
    <t>Poistné do rezervného fondu solidarity</t>
  </si>
  <si>
    <t>Cestovné náhrady - tuzemské</t>
  </si>
  <si>
    <t>Cestovné náhrady- zahraničné</t>
  </si>
  <si>
    <t>Energie</t>
  </si>
  <si>
    <t>Vodné a stočné</t>
  </si>
  <si>
    <t>Poštové služby</t>
  </si>
  <si>
    <t>Telekomunikačná infraštruktúra</t>
  </si>
  <si>
    <t>Telekomunikačné služby</t>
  </si>
  <si>
    <t>Interiérové vybavenie</t>
  </si>
  <si>
    <t>Výpočtová technika</t>
  </si>
  <si>
    <t>Prevádzkové stroje,prístroje, zariadenie, technika a náradie</t>
  </si>
  <si>
    <t>Všeobecný materiál</t>
  </si>
  <si>
    <t>Špeciálny materiál</t>
  </si>
  <si>
    <t>009</t>
  </si>
  <si>
    <t>Knihy,časopisy, noviny,učebnice, učebné a kompenzačné pomôcky</t>
  </si>
  <si>
    <t>010</t>
  </si>
  <si>
    <t xml:space="preserve">Pracovné  odevy, obuv a pracovné pomôcky </t>
  </si>
  <si>
    <t>Potraviny</t>
  </si>
  <si>
    <t>Softvér</t>
  </si>
  <si>
    <t>016</t>
  </si>
  <si>
    <t>Reprezentačné</t>
  </si>
  <si>
    <t xml:space="preserve">Palivo, mazivá, oleje, špeciálne kvapaliny </t>
  </si>
  <si>
    <t>Servis,údržba,opravy a výdavky s tým spojené</t>
  </si>
  <si>
    <t>Poistné</t>
  </si>
  <si>
    <t xml:space="preserve">Karty,známky, poplatky </t>
  </si>
  <si>
    <t xml:space="preserve">Rutinná a štandardná údržba výpočtovej techniky </t>
  </si>
  <si>
    <t>Rutinná a štandardná údržba prevádzkových stojov , prístrojov,zariadení, techniky a náradia</t>
  </si>
  <si>
    <t>Rutinná a štandardná údržba budov, objektov a ich časti</t>
  </si>
  <si>
    <t>Rutinná a štandardná údržba softvéru</t>
  </si>
  <si>
    <t>Nájomné za nájom prevádzkových strojov,,prístrojov, zariadení,techniky, náradia</t>
  </si>
  <si>
    <t>Školenia,kurzy, semináre</t>
  </si>
  <si>
    <t>Propagácia, reklama, inzercia</t>
  </si>
  <si>
    <t>Všeobecné služby</t>
  </si>
  <si>
    <t>Špeciálne služby</t>
  </si>
  <si>
    <t>Poplatky a odvody</t>
  </si>
  <si>
    <t>014</t>
  </si>
  <si>
    <t>Stravovanie</t>
  </si>
  <si>
    <t>Prídel do sociálneho fondu</t>
  </si>
  <si>
    <t>Odmeny zamestnancov mimopracovného pomeru</t>
  </si>
  <si>
    <t>031</t>
  </si>
  <si>
    <t>Pokuty, penále</t>
  </si>
  <si>
    <t>035</t>
  </si>
  <si>
    <t>Dane</t>
  </si>
  <si>
    <t>036</t>
  </si>
  <si>
    <t>Reprezentačné výdavky</t>
  </si>
  <si>
    <t>040</t>
  </si>
  <si>
    <t>Služby v oblasti informačných technológií</t>
  </si>
  <si>
    <t>Transfery na členské príspevky</t>
  </si>
  <si>
    <t>Jednotlivci</t>
  </si>
  <si>
    <t>BEŽNÝ ROZPOČET  výdavková časť</t>
  </si>
  <si>
    <t xml:space="preserve">01.1.1 Výkonné a zákonodarné orgány  </t>
  </si>
  <si>
    <r>
      <t>0</t>
    </r>
    <r>
      <rPr>
        <b/>
        <sz val="10"/>
        <color theme="1"/>
        <rFont val="Calibri"/>
        <family val="2"/>
        <scheme val="minor"/>
      </rPr>
      <t xml:space="preserve">1.1.2  Finančné a rozpočtové záležitosti </t>
    </r>
  </si>
  <si>
    <t>a</t>
  </si>
  <si>
    <t>b</t>
  </si>
  <si>
    <t>c</t>
  </si>
  <si>
    <t>d</t>
  </si>
  <si>
    <t>e</t>
  </si>
  <si>
    <t>f</t>
  </si>
  <si>
    <t>g</t>
  </si>
  <si>
    <t>Trieda</t>
  </si>
  <si>
    <t>Podpoložka</t>
  </si>
  <si>
    <t xml:space="preserve">Špeciálne služby </t>
  </si>
  <si>
    <t>015</t>
  </si>
  <si>
    <t>026</t>
  </si>
  <si>
    <t>Odmeny a príspevky</t>
  </si>
  <si>
    <t>Odmeny prac.mimoprac.pomeru</t>
  </si>
  <si>
    <t>Manipulačné poplatky</t>
  </si>
  <si>
    <t>Transfery na dávku v hmot.núdzy -osobitný príjemca</t>
  </si>
  <si>
    <t xml:space="preserve">01.1.1  Spolu </t>
  </si>
  <si>
    <t>01.1.2  Spolu</t>
  </si>
  <si>
    <t>01.3.3 Iné všeobecné služby  - matrika</t>
  </si>
  <si>
    <t>Tarifný plat</t>
  </si>
  <si>
    <t>Poistné do ostatných zdrav.poisťovní</t>
  </si>
  <si>
    <t>Nemocenské poistenie</t>
  </si>
  <si>
    <t>Príspevok do doplnkových dôch.poisťovní</t>
  </si>
  <si>
    <t xml:space="preserve">Transfery na členské príspevky </t>
  </si>
  <si>
    <t>01.3.3 Spolu</t>
  </si>
  <si>
    <t>01.6.0 Všeobecné verejné služby inde neklasifikované   - voľby, referendá</t>
  </si>
  <si>
    <t>Poistné a príspevok do poisťovní</t>
  </si>
  <si>
    <t>Poštovné služby</t>
  </si>
  <si>
    <t xml:space="preserve">Prepravné a nájom dopravných prostriedkov </t>
  </si>
  <si>
    <t>Odmeny pracovníkov mimoprac.pomeru</t>
  </si>
  <si>
    <t>01.6.0  Spolu</t>
  </si>
  <si>
    <t xml:space="preserve">01.7.0  Transakcie verejného dlhu </t>
  </si>
  <si>
    <t xml:space="preserve">Položka </t>
  </si>
  <si>
    <t>Predpoklad  2021</t>
  </si>
  <si>
    <t>Splácanie úverov v tuzemsku banke a pobočke zahraničnej banke</t>
  </si>
  <si>
    <t>Splácanie úrokov subjektu verejnej správy</t>
  </si>
  <si>
    <t>01.7.0  Spolu</t>
  </si>
  <si>
    <t xml:space="preserve">02.2.0 Civilná obrana </t>
  </si>
  <si>
    <t>02</t>
  </si>
  <si>
    <t>Odmeny pracovníkov  minoprac.pomeru</t>
  </si>
  <si>
    <t xml:space="preserve">02.2.0 Spolu </t>
  </si>
  <si>
    <t xml:space="preserve">04.4.3 Výstavba </t>
  </si>
  <si>
    <t>04</t>
  </si>
  <si>
    <t xml:space="preserve">Poistné do všeobecnej zdrav.poisťovni </t>
  </si>
  <si>
    <t>Na odchodné</t>
  </si>
  <si>
    <t>04.4.3    spoolu</t>
  </si>
  <si>
    <t xml:space="preserve">04.5.1 Cestná doprava </t>
  </si>
  <si>
    <t xml:space="preserve">Názov </t>
  </si>
  <si>
    <t xml:space="preserve">Rutinná a štandardná údržba budov, objektov a ich časti </t>
  </si>
  <si>
    <t>04.5.1  Spolu</t>
  </si>
  <si>
    <t xml:space="preserve">05.1.0  Nakladanie s odpadom </t>
  </si>
  <si>
    <t>05</t>
  </si>
  <si>
    <t>Palivá ako zdroj energie</t>
  </si>
  <si>
    <t>Palivo, mazivá,oleje, špeciálne kvapaliny</t>
  </si>
  <si>
    <t>Rutinná a štandardná údržba prevádzkových strojov,prístzrojov,zariadení, techniky a náradia</t>
  </si>
  <si>
    <t xml:space="preserve">Všeobecné služby </t>
  </si>
  <si>
    <t xml:space="preserve">05.1.0  Spolu </t>
  </si>
  <si>
    <t xml:space="preserve">06.1.0  Rozvoj bývania </t>
  </si>
  <si>
    <t>06</t>
  </si>
  <si>
    <t>Vodné, stočné</t>
  </si>
  <si>
    <t xml:space="preserve">Rutinná a štandardná údržba prevádzkových strojov, prístrojov,zariadení , techniky a náradia </t>
  </si>
  <si>
    <t>Rutinná a štandardná údržba budov</t>
  </si>
  <si>
    <t xml:space="preserve">06.1.0  Spolu </t>
  </si>
  <si>
    <t xml:space="preserve">06.2.0 Rozvoj obcí </t>
  </si>
  <si>
    <t xml:space="preserve">Poistné do Všeobecnej zdrav. poisťovni </t>
  </si>
  <si>
    <t>Poistné do ostatných zdrav.poisťovni</t>
  </si>
  <si>
    <t xml:space="preserve">Prevádzkové stroje, prístroje, náradia </t>
  </si>
  <si>
    <t>Pracovné odevy, obuv a pracovné pomôcky</t>
  </si>
  <si>
    <t xml:space="preserve">Palivá ako zdroj energie </t>
  </si>
  <si>
    <t>Servis, údržba a výdavky s tým spoj. - traktor</t>
  </si>
  <si>
    <t>Rutinná a štandardná údržba prev.strojov, prístrojov, zariadení, techniky a náradia</t>
  </si>
  <si>
    <t>Rutinná a štandardná údržba budov, objektov a ich častí</t>
  </si>
  <si>
    <t xml:space="preserve">Odmeny pracovníkom mioprac.pomeru </t>
  </si>
  <si>
    <t>06.2.0  Spolu</t>
  </si>
  <si>
    <t xml:space="preserve">06.4.0 Verejné osvetlenie </t>
  </si>
  <si>
    <t>06.4.0  Spolu</t>
  </si>
  <si>
    <t xml:space="preserve">08.1.0 Rekreačné a športové služby </t>
  </si>
  <si>
    <t>08</t>
  </si>
  <si>
    <t>Poistné do všeobecnej zdravotnej poisťovni</t>
  </si>
  <si>
    <t>Starovbé poistenie</t>
  </si>
  <si>
    <t>Invalidné pistenie</t>
  </si>
  <si>
    <t>Poistenie do rezervného fondu silidarity</t>
  </si>
  <si>
    <t>Rutinná a štandardná údržba budov, objektov  a ich častí</t>
  </si>
  <si>
    <t>Odmeny pracovníkom mimoprac.pomeru</t>
  </si>
  <si>
    <t>Transfer</t>
  </si>
  <si>
    <t>08.1.0  Spolu</t>
  </si>
  <si>
    <t xml:space="preserve">08.2.0  Kultúrna služby </t>
  </si>
  <si>
    <t>Vodné , stočné</t>
  </si>
  <si>
    <t>Konkurzy a súťaže</t>
  </si>
  <si>
    <t>08.2.0  Spolu</t>
  </si>
  <si>
    <t>09</t>
  </si>
  <si>
    <t>Poistné do Všeobecnej zdravotnej poisťovni</t>
  </si>
  <si>
    <t>Invalidné postenie</t>
  </si>
  <si>
    <t>Vodné,stočné</t>
  </si>
  <si>
    <t>Rutinná a štandardná údržba špeciálnych strojov,,prístrojov, zariadení, techniky a náradia</t>
  </si>
  <si>
    <t xml:space="preserve">Knihy, časopisy, učebnice, učebné pomôcky a kompenzačné pomôcky  </t>
  </si>
  <si>
    <t xml:space="preserve">Školenia, kurzy,semináre </t>
  </si>
  <si>
    <t xml:space="preserve">Softvéru </t>
  </si>
  <si>
    <t>Prídel  do sociálneho fondu</t>
  </si>
  <si>
    <t>09.1.1.1  Spolu</t>
  </si>
  <si>
    <t>oddiel</t>
  </si>
  <si>
    <t xml:space="preserve">Skupita </t>
  </si>
  <si>
    <t xml:space="preserve">Vodné, stočné </t>
  </si>
  <si>
    <t>Telekomunikačné služby - internet</t>
  </si>
  <si>
    <t>Všeobecné materiál</t>
  </si>
  <si>
    <t>09.1.2.1  Spolu</t>
  </si>
  <si>
    <t>09.1.2.1 Primárne vzdelanie s bežnou starostlivosťou - ZŠ s vyučovacím jazykom slovenským</t>
  </si>
  <si>
    <t>Poistné do oststných zdrav.poisťovni</t>
  </si>
  <si>
    <t>Stasrobné poistenie</t>
  </si>
  <si>
    <t>Výpočtovej techniky</t>
  </si>
  <si>
    <t>Softvéru</t>
  </si>
  <si>
    <t xml:space="preserve">09.1.2.1 Primárne vzdelanie s bežnou starostlivosťou - ZŠ s vyučovacím jazykom maďarským </t>
  </si>
  <si>
    <t>Nemocenské postenie</t>
  </si>
  <si>
    <t xml:space="preserve">Knihy, časopisy, noviny, učebnice, učebné pomôcky, kompenzačné pomôcky </t>
  </si>
  <si>
    <t xml:space="preserve">Knihy, časopisy, noviny, učebnice,učebné pomôcky, kompenzačné pomôcky </t>
  </si>
  <si>
    <t xml:space="preserve">Prídel do sociálneho fondu </t>
  </si>
  <si>
    <t>09.1.2.1   Spolu</t>
  </si>
  <si>
    <t>09.1.2.1  Celkom</t>
  </si>
  <si>
    <t xml:space="preserve">Oddiel </t>
  </si>
  <si>
    <t>Nemocenské poisťenie</t>
  </si>
  <si>
    <t>Starobné poisťenie</t>
  </si>
  <si>
    <t>Poistné do rezervného fondu solidaroty</t>
  </si>
  <si>
    <t>Príspevok do sociálneho fondu</t>
  </si>
  <si>
    <t xml:space="preserve">09.5.0  Vzdelávanie nedefinované podľa úrovne   - Školský klub s vyučovacím jazykom slovenským </t>
  </si>
  <si>
    <t>09.5.0  Spolu</t>
  </si>
  <si>
    <t xml:space="preserve">09.5.0 Vzdelávanie nedefinované podľa úrovne - Školský klub s vyučovacím jazykom maďarským </t>
  </si>
  <si>
    <t>Príspevok do doplnkovýc h dôch.poisťovní</t>
  </si>
  <si>
    <t xml:space="preserve">09.5.0 Spolu </t>
  </si>
  <si>
    <t>09.5.0  Celkom</t>
  </si>
  <si>
    <t xml:space="preserve">09.6.0.1 Vedľajšie služby poskytované v rámci predprimárneho vzdelávania - Školská jedáleň </t>
  </si>
  <si>
    <t xml:space="preserve">09.1.2.1  Primárne vzdelávanie  s bežnou stariostlivosťou  - základná škola </t>
  </si>
  <si>
    <t xml:space="preserve">09.1.1.1 Predprimárne vzdelávanie s bežnou starostlivosťou  - materská škola </t>
  </si>
  <si>
    <t xml:space="preserve">Poistné do Všeobecnej zdravotnej poisťovni </t>
  </si>
  <si>
    <t>Poistné do fondu solidarity</t>
  </si>
  <si>
    <t xml:space="preserve">Príspevok do doplnkových dôch.poisťovní </t>
  </si>
  <si>
    <t>Prevádzkové stroje, prístroje,zariadenia, technika a náradie</t>
  </si>
  <si>
    <t xml:space="preserve">Pracovné odevy, obuv a pracovné pomôcky </t>
  </si>
  <si>
    <t>Ŕutinná a štandardná údržba špaciálnych strojov, prístrojov, zariadení techniky a náradia</t>
  </si>
  <si>
    <t xml:space="preserve">09.6.0.1  Spolu </t>
  </si>
  <si>
    <t xml:space="preserve">10.2.0  Staroba </t>
  </si>
  <si>
    <t xml:space="preserve">Skupina </t>
  </si>
  <si>
    <t xml:space="preserve"> Názov</t>
  </si>
  <si>
    <t>10</t>
  </si>
  <si>
    <t xml:space="preserve">Príspevok do sociálneho fondu </t>
  </si>
  <si>
    <t xml:space="preserve">10.2.0  Klub dôchodcov </t>
  </si>
  <si>
    <t>Konkurzy, súťaže</t>
  </si>
  <si>
    <t xml:space="preserve">10.2.0 Klub dôchodcov spolu </t>
  </si>
  <si>
    <t>10.2.0  Celkom</t>
  </si>
  <si>
    <t xml:space="preserve">10.2.0    Opatrovateľská služba spolu </t>
  </si>
  <si>
    <t xml:space="preserve">Predpoklad 2021 </t>
  </si>
  <si>
    <t xml:space="preserve">10.7.0 Dávky v hmotnej núdzi sociálne znevýhodnené prostredie </t>
  </si>
  <si>
    <t>Knihy, časopisi, učebnice, učebné pomôcky</t>
  </si>
  <si>
    <t>10.7.0  Spolu</t>
  </si>
  <si>
    <t xml:space="preserve">CELKOM </t>
  </si>
  <si>
    <t xml:space="preserve">Príjmové finančné operácie </t>
  </si>
  <si>
    <t xml:space="preserve">Spolu </t>
  </si>
  <si>
    <t xml:space="preserve">Výdavkové finančné operácie </t>
  </si>
  <si>
    <t xml:space="preserve">01.7.0 Transakcie verejného dlhu </t>
  </si>
  <si>
    <t xml:space="preserve">Saldo finančných operácií </t>
  </si>
  <si>
    <t xml:space="preserve">Prehľad príjmov a výdavkov  rozpočtu </t>
  </si>
  <si>
    <t>Bežné príjmy</t>
  </si>
  <si>
    <t>Bežné výdavky</t>
  </si>
  <si>
    <t>Saldo bežného rozpočtu</t>
  </si>
  <si>
    <t>Kapitálové príjmy</t>
  </si>
  <si>
    <t>Kapitálové výdavky</t>
  </si>
  <si>
    <t>Saldo kapitálového rozpočtu</t>
  </si>
  <si>
    <t>Príjmové finančné operácie</t>
  </si>
  <si>
    <t>Saldo finančných operácií</t>
  </si>
  <si>
    <t xml:space="preserve">Saldo </t>
  </si>
  <si>
    <t>Príjmy celkom</t>
  </si>
  <si>
    <t>Výdavky celkom</t>
  </si>
  <si>
    <t xml:space="preserve">Bežné a kapitálové príjmy </t>
  </si>
  <si>
    <t xml:space="preserve">Bežné a kapitálové výdavky </t>
  </si>
  <si>
    <t xml:space="preserve">Rozdiel (bežný a kapitálový) </t>
  </si>
  <si>
    <t xml:space="preserve">Splácanie tuzemskej istiny z bankových úverov dlhodobých </t>
  </si>
  <si>
    <t xml:space="preserve">Splácanie tuzemskej istiny z ostatných úverov dlhodobých </t>
  </si>
  <si>
    <t>Návratná finančná výpomoc dlhodobá</t>
  </si>
  <si>
    <t>Všeobecné  materiál</t>
  </si>
  <si>
    <t xml:space="preserve">Rutinná a štandardná údržba prevádzkových strojov, prístrojov, zariadení, techniky a náradia </t>
  </si>
  <si>
    <t>08.4.0  Náboženské a iné spoločenské služby</t>
  </si>
  <si>
    <t>Transfery občianskému združeniu, nadácii a neinvestičnemu fondu</t>
  </si>
  <si>
    <t>08.4.0 Spolu</t>
  </si>
  <si>
    <t>08.6.0  Rekreácia,  kultúra a náboženstvo inde neklasifikované</t>
  </si>
  <si>
    <t>Na starobné poistenie</t>
  </si>
  <si>
    <t xml:space="preserve">Knihy, noviny, časopisy, učebnice,učebné pomôcky a kompenzačné pomôcky </t>
  </si>
  <si>
    <t xml:space="preserve">08.6.0     Spolu   -  Knižnica </t>
  </si>
  <si>
    <t>08.6.0  ZPOZ</t>
  </si>
  <si>
    <t xml:space="preserve">Odmeny pracovníkov mimoprac.pomeru </t>
  </si>
  <si>
    <t xml:space="preserve">08.6.0    Spolu    ZPOZ </t>
  </si>
  <si>
    <t>08.6.0  Celkom</t>
  </si>
  <si>
    <t xml:space="preserve">Energie </t>
  </si>
  <si>
    <t>Odvody</t>
  </si>
  <si>
    <t xml:space="preserve">Poštové služby </t>
  </si>
  <si>
    <t>Knihy,časopisy,noviny učebnice,učebné pomôcky, kompenzačné pomôcky š</t>
  </si>
  <si>
    <t>Transfery na nemocenské dávky</t>
  </si>
  <si>
    <t>Cestovné náhrady</t>
  </si>
  <si>
    <t>Poistné do ostatných zdrav.poistovní</t>
  </si>
  <si>
    <t>2</t>
  </si>
  <si>
    <t>Dávky hmotnej núdzi a príspevky k dávke</t>
  </si>
  <si>
    <t xml:space="preserve">Poistenie do rezervného fondu solidarity </t>
  </si>
  <si>
    <t>Pracovná obuv, odev</t>
  </si>
  <si>
    <t xml:space="preserve">Špeciálny materiál </t>
  </si>
  <si>
    <t>Energie  - dom smútku</t>
  </si>
  <si>
    <t>Vodné a stočné  - cintorín</t>
  </si>
  <si>
    <t xml:space="preserve">Potraviny -dotácia </t>
  </si>
  <si>
    <t>Rutinná a štandardná údržba budov ,objektov a ich častí</t>
  </si>
  <si>
    <t>Potraviny - príspevok rodičov   72f</t>
  </si>
  <si>
    <t xml:space="preserve">Kapitálové príjmy </t>
  </si>
  <si>
    <t xml:space="preserve">Kapitálové výdavky </t>
  </si>
  <si>
    <t>3AA2</t>
  </si>
  <si>
    <t>Tuzemské kapitálové transfery  z EU</t>
  </si>
  <si>
    <t xml:space="preserve">Tuzemské kapitálové transfery v rámci VS zo štátneho rozpočtu </t>
  </si>
  <si>
    <t xml:space="preserve">Príjem z predaja pozemkov </t>
  </si>
  <si>
    <t>Kapitálové príjmy   celkom</t>
  </si>
  <si>
    <t xml:space="preserve">01.1.1 Výkonné a zákonodarné orgány </t>
  </si>
  <si>
    <t>Nákup špeciálnych strojov, prístrojov,zariadení,techniky, náradia</t>
  </si>
  <si>
    <t xml:space="preserve">Rekonštrukcia a modernizácia  - MK </t>
  </si>
  <si>
    <t>Prípravná a projektová dokumentácia</t>
  </si>
  <si>
    <t xml:space="preserve">Realizácia nových stavie - priechody </t>
  </si>
  <si>
    <t xml:space="preserve">06.2.0 Rozvoj obce </t>
  </si>
  <si>
    <t xml:space="preserve">Prípravná a projektová dokumentácia </t>
  </si>
  <si>
    <t>Nákup pozemkov a nehnutelných aktív</t>
  </si>
  <si>
    <t>Prípravné a projektové práce</t>
  </si>
  <si>
    <t>Realizácia nových stavieb - detské</t>
  </si>
  <si>
    <t xml:space="preserve">Rekonštrukcia a modernizácia </t>
  </si>
  <si>
    <t>Rekonštrukcia a modernizácia - dotácia</t>
  </si>
  <si>
    <t xml:space="preserve">Rekonštrukcia a modernizácia -ihrisko </t>
  </si>
  <si>
    <t>08.2.0 Kultúrne služby</t>
  </si>
  <si>
    <t xml:space="preserve">Rekonštrukcia a modernizácia  </t>
  </si>
  <si>
    <t xml:space="preserve">Realizácia nových stavieb </t>
  </si>
  <si>
    <t xml:space="preserve">Nákup špeciálny strojov,prístrojov, zariadení, techniky , náradia </t>
  </si>
  <si>
    <t xml:space="preserve">05.1.0 Nakladanie s odpadom </t>
  </si>
  <si>
    <t xml:space="preserve">09.1.1.1 Predprimárne vzdelávanie s bežnou starostlivosťou </t>
  </si>
  <si>
    <t xml:space="preserve">10.2.0 Staroba </t>
  </si>
  <si>
    <t xml:space="preserve">Saldo kapitálového rozpočtu </t>
  </si>
  <si>
    <t xml:space="preserve">Zostatok prostriedkov z predchádzasjúcich rokov </t>
  </si>
  <si>
    <t xml:space="preserve">KAPITÁLOVÝ ROZPOČET </t>
  </si>
  <si>
    <t>FINANČNÉ OPERÁCIE</t>
  </si>
  <si>
    <t>Všeobecné služby - ŠvP + Vzde.poukazy</t>
  </si>
  <si>
    <t>Všeobecné služby - ŠvP + vzdel.pokazy</t>
  </si>
  <si>
    <t xml:space="preserve">111- 600,00 + 72f-14000,00 </t>
  </si>
  <si>
    <t>V Kráľovej nad Váhom, dňa 27.10.2021</t>
  </si>
  <si>
    <t xml:space="preserve">RNDr. Ferenc Bergendi, starosta obce  </t>
  </si>
  <si>
    <t xml:space="preserve"> ROZPOČET OBCE   NA ROKY  2022 - 2024                                        </t>
  </si>
  <si>
    <t>111+72f+1AC2</t>
  </si>
  <si>
    <t>71  , 41</t>
  </si>
  <si>
    <t>71 + 41</t>
  </si>
  <si>
    <t xml:space="preserve">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</si>
</sst>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/>
    </xf>
    <xf numFmtId="4" fontId="7" fillId="0" borderId="1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4" fontId="4" fillId="0" borderId="6" xfId="0" applyNumberFormat="1" applyFont="1" applyBorder="1"/>
    <xf numFmtId="4" fontId="5" fillId="0" borderId="7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" fontId="2" fillId="0" borderId="0" xfId="0" applyNumberFormat="1" applyFont="1" applyBorder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4" fontId="0" fillId="0" borderId="0" xfId="0" applyNumberFormat="1" applyBorder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/>
    <xf numFmtId="3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/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49" fontId="4" fillId="0" borderId="16" xfId="0" applyNumberFormat="1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/>
    <xf numFmtId="0" fontId="8" fillId="0" borderId="0" xfId="0" applyFont="1"/>
    <xf numFmtId="49" fontId="0" fillId="0" borderId="0" xfId="0" applyNumberFormat="1" applyBorder="1"/>
    <xf numFmtId="0" fontId="10" fillId="0" borderId="0" xfId="0" applyFont="1" applyAlignment="1">
      <alignment horizontal="left"/>
    </xf>
    <xf numFmtId="0" fontId="0" fillId="0" borderId="16" xfId="0" applyBorder="1"/>
    <xf numFmtId="0" fontId="0" fillId="0" borderId="16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Border="1" applyAlignment="1"/>
    <xf numFmtId="0" fontId="4" fillId="0" borderId="1" xfId="0" applyFont="1" applyBorder="1" applyAlignment="1">
      <alignment horizontal="center" vertical="center" wrapText="1"/>
    </xf>
    <xf numFmtId="4" fontId="4" fillId="0" borderId="11" xfId="0" applyNumberFormat="1" applyFont="1" applyBorder="1"/>
    <xf numFmtId="4" fontId="4" fillId="0" borderId="1" xfId="0" applyNumberFormat="1" applyFont="1" applyBorder="1" applyAlignment="1"/>
    <xf numFmtId="4" fontId="5" fillId="0" borderId="11" xfId="0" applyNumberFormat="1" applyFont="1" applyBorder="1"/>
    <xf numFmtId="4" fontId="5" fillId="0" borderId="11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13" xfId="0" applyFont="1" applyBorder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" fillId="0" borderId="16" xfId="0" applyNumberFormat="1" applyFont="1" applyBorder="1"/>
    <xf numFmtId="4" fontId="2" fillId="0" borderId="13" xfId="0" applyNumberFormat="1" applyFont="1" applyBorder="1"/>
    <xf numFmtId="4" fontId="5" fillId="0" borderId="21" xfId="0" applyNumberFormat="1" applyFont="1" applyBorder="1"/>
    <xf numFmtId="0" fontId="10" fillId="0" borderId="5" xfId="0" applyFont="1" applyBorder="1"/>
    <xf numFmtId="4" fontId="6" fillId="0" borderId="1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10" fillId="0" borderId="22" xfId="0" applyFont="1" applyBorder="1"/>
    <xf numFmtId="4" fontId="6" fillId="0" borderId="11" xfId="0" applyNumberFormat="1" applyFont="1" applyBorder="1" applyAlignment="1">
      <alignment horizontal="center"/>
    </xf>
    <xf numFmtId="4" fontId="6" fillId="0" borderId="23" xfId="0" applyNumberFormat="1" applyFont="1" applyBorder="1" applyAlignment="1">
      <alignment horizontal="center"/>
    </xf>
    <xf numFmtId="0" fontId="10" fillId="0" borderId="26" xfId="0" applyFont="1" applyBorder="1"/>
    <xf numFmtId="4" fontId="6" fillId="0" borderId="27" xfId="0" applyNumberFormat="1" applyFont="1" applyBorder="1" applyAlignment="1">
      <alignment horizontal="center"/>
    </xf>
    <xf numFmtId="4" fontId="6" fillId="0" borderId="28" xfId="0" applyNumberFormat="1" applyFont="1" applyBorder="1" applyAlignment="1">
      <alignment horizontal="center"/>
    </xf>
    <xf numFmtId="0" fontId="10" fillId="0" borderId="24" xfId="0" applyFont="1" applyBorder="1"/>
    <xf numFmtId="4" fontId="6" fillId="0" borderId="12" xfId="0" applyNumberFormat="1" applyFont="1" applyBorder="1" applyAlignment="1">
      <alignment horizontal="center"/>
    </xf>
    <xf numFmtId="4" fontId="6" fillId="0" borderId="25" xfId="0" applyNumberFormat="1" applyFont="1" applyBorder="1" applyAlignment="1">
      <alignment horizontal="center"/>
    </xf>
    <xf numFmtId="0" fontId="10" fillId="0" borderId="20" xfId="0" applyFont="1" applyBorder="1"/>
    <xf numFmtId="4" fontId="6" fillId="0" borderId="7" xfId="0" applyNumberFormat="1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4" fontId="4" fillId="0" borderId="16" xfId="0" applyNumberFormat="1" applyFont="1" applyBorder="1"/>
    <xf numFmtId="4" fontId="4" fillId="0" borderId="16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/>
    <xf numFmtId="4" fontId="4" fillId="2" borderId="1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4" fontId="5" fillId="2" borderId="11" xfId="0" applyNumberFormat="1" applyFont="1" applyFill="1" applyBorder="1"/>
    <xf numFmtId="4" fontId="4" fillId="2" borderId="11" xfId="0" applyNumberFormat="1" applyFont="1" applyFill="1" applyBorder="1" applyAlignment="1">
      <alignment horizontal="right"/>
    </xf>
    <xf numFmtId="4" fontId="5" fillId="2" borderId="1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Border="1"/>
    <xf numFmtId="0" fontId="0" fillId="3" borderId="0" xfId="0" applyFill="1" applyBorder="1"/>
    <xf numFmtId="0" fontId="0" fillId="3" borderId="16" xfId="0" applyFill="1" applyBorder="1"/>
    <xf numFmtId="0" fontId="4" fillId="3" borderId="0" xfId="0" applyFont="1" applyFill="1" applyAlignment="1">
      <alignment horizontal="left"/>
    </xf>
    <xf numFmtId="4" fontId="4" fillId="3" borderId="16" xfId="0" applyNumberFormat="1" applyFont="1" applyFill="1" applyBorder="1" applyAlignment="1">
      <alignment horizontal="right"/>
    </xf>
    <xf numFmtId="0" fontId="2" fillId="2" borderId="9" xfId="0" applyFont="1" applyFill="1" applyBorder="1" applyAlignment="1">
      <alignment horizontal="center" vertical="center"/>
    </xf>
    <xf numFmtId="4" fontId="10" fillId="2" borderId="1" xfId="0" applyNumberFormat="1" applyFont="1" applyFill="1" applyBorder="1"/>
    <xf numFmtId="0" fontId="6" fillId="4" borderId="9" xfId="0" applyFont="1" applyFill="1" applyBorder="1" applyAlignment="1"/>
    <xf numFmtId="0" fontId="0" fillId="4" borderId="9" xfId="0" applyFill="1" applyBorder="1"/>
    <xf numFmtId="0" fontId="0" fillId="4" borderId="10" xfId="0" applyFill="1" applyBorder="1"/>
    <xf numFmtId="0" fontId="6" fillId="4" borderId="8" xfId="0" applyFont="1" applyFill="1" applyBorder="1" applyAlignment="1"/>
    <xf numFmtId="0" fontId="1" fillId="0" borderId="0" xfId="0" applyFont="1"/>
    <xf numFmtId="4" fontId="12" fillId="3" borderId="11" xfId="0" applyNumberFormat="1" applyFont="1" applyFill="1" applyBorder="1"/>
    <xf numFmtId="4" fontId="12" fillId="2" borderId="11" xfId="0" applyNumberFormat="1" applyFont="1" applyFill="1" applyBorder="1"/>
    <xf numFmtId="4" fontId="4" fillId="3" borderId="19" xfId="0" applyNumberFormat="1" applyFont="1" applyFill="1" applyBorder="1"/>
    <xf numFmtId="4" fontId="4" fillId="0" borderId="0" xfId="0" applyNumberFormat="1" applyFont="1" applyBorder="1"/>
    <xf numFmtId="0" fontId="0" fillId="0" borderId="9" xfId="0" applyBorder="1"/>
    <xf numFmtId="0" fontId="4" fillId="0" borderId="9" xfId="0" applyFont="1" applyBorder="1" applyAlignment="1"/>
    <xf numFmtId="0" fontId="4" fillId="0" borderId="11" xfId="0" applyFont="1" applyBorder="1" applyAlignment="1">
      <alignment horizontal="left"/>
    </xf>
    <xf numFmtId="49" fontId="4" fillId="0" borderId="11" xfId="0" applyNumberFormat="1" applyFont="1" applyBorder="1" applyAlignment="1">
      <alignment horizontal="left"/>
    </xf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/>
    </xf>
    <xf numFmtId="49" fontId="4" fillId="0" borderId="19" xfId="0" applyNumberFormat="1" applyFont="1" applyBorder="1" applyAlignment="1">
      <alignment horizontal="left"/>
    </xf>
    <xf numFmtId="0" fontId="4" fillId="0" borderId="19" xfId="0" applyFont="1" applyBorder="1" applyAlignment="1">
      <alignment wrapText="1"/>
    </xf>
    <xf numFmtId="4" fontId="4" fillId="0" borderId="19" xfId="0" applyNumberFormat="1" applyFont="1" applyBorder="1"/>
    <xf numFmtId="0" fontId="5" fillId="0" borderId="9" xfId="0" applyFont="1" applyBorder="1" applyAlignment="1"/>
    <xf numFmtId="4" fontId="4" fillId="2" borderId="19" xfId="0" applyNumberFormat="1" applyFont="1" applyFill="1" applyBorder="1"/>
    <xf numFmtId="0" fontId="5" fillId="4" borderId="14" xfId="0" applyFont="1" applyFill="1" applyBorder="1" applyAlignment="1"/>
    <xf numFmtId="0" fontId="5" fillId="4" borderId="9" xfId="0" applyFont="1" applyFill="1" applyBorder="1" applyAlignment="1"/>
    <xf numFmtId="0" fontId="5" fillId="4" borderId="10" xfId="0" applyFont="1" applyFill="1" applyBorder="1" applyAlignment="1"/>
    <xf numFmtId="4" fontId="7" fillId="2" borderId="1" xfId="0" applyNumberFormat="1" applyFont="1" applyFill="1" applyBorder="1"/>
    <xf numFmtId="4" fontId="5" fillId="2" borderId="7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4" fontId="2" fillId="2" borderId="16" xfId="0" applyNumberFormat="1" applyFont="1" applyFill="1" applyBorder="1"/>
    <xf numFmtId="4" fontId="2" fillId="2" borderId="13" xfId="0" applyNumberFormat="1" applyFont="1" applyFill="1" applyBorder="1"/>
    <xf numFmtId="0" fontId="0" fillId="2" borderId="3" xfId="0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4" fontId="6" fillId="2" borderId="27" xfId="0" applyNumberFormat="1" applyFont="1" applyFill="1" applyBorder="1" applyAlignment="1">
      <alignment horizontal="center"/>
    </xf>
    <xf numFmtId="4" fontId="6" fillId="2" borderId="12" xfId="0" applyNumberFormat="1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4" borderId="8" xfId="0" applyFont="1" applyFill="1" applyBorder="1" applyAlignment="1"/>
    <xf numFmtId="0" fontId="10" fillId="4" borderId="9" xfId="0" applyFont="1" applyFill="1" applyBorder="1" applyAlignment="1"/>
    <xf numFmtId="0" fontId="8" fillId="4" borderId="9" xfId="0" applyFont="1" applyFill="1" applyBorder="1"/>
    <xf numFmtId="0" fontId="8" fillId="4" borderId="10" xfId="0" applyFont="1" applyFill="1" applyBorder="1"/>
    <xf numFmtId="4" fontId="10" fillId="0" borderId="19" xfId="0" applyNumberFormat="1" applyFont="1" applyBorder="1"/>
    <xf numFmtId="4" fontId="10" fillId="2" borderId="19" xfId="0" applyNumberFormat="1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" fontId="10" fillId="2" borderId="1" xfId="0" applyNumberFormat="1" applyFont="1" applyFill="1" applyBorder="1" applyAlignment="1">
      <alignment horizontal="right"/>
    </xf>
    <xf numFmtId="4" fontId="12" fillId="2" borderId="11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center" vertical="center"/>
    </xf>
    <xf numFmtId="4" fontId="4" fillId="0" borderId="9" xfId="0" applyNumberFormat="1" applyFont="1" applyBorder="1"/>
    <xf numFmtId="4" fontId="4" fillId="0" borderId="9" xfId="0" applyNumberFormat="1" applyFont="1" applyBorder="1" applyAlignment="1">
      <alignment horizontal="right"/>
    </xf>
    <xf numFmtId="4" fontId="4" fillId="0" borderId="10" xfId="0" applyNumberFormat="1" applyFont="1" applyBorder="1" applyAlignment="1">
      <alignment horizontal="right"/>
    </xf>
    <xf numFmtId="4" fontId="13" fillId="0" borderId="9" xfId="0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4" fontId="10" fillId="0" borderId="11" xfId="0" applyNumberFormat="1" applyFont="1" applyBorder="1" applyAlignment="1">
      <alignment horizontal="right"/>
    </xf>
    <xf numFmtId="4" fontId="10" fillId="0" borderId="12" xfId="0" applyNumberFormat="1" applyFont="1" applyBorder="1" applyAlignment="1">
      <alignment horizontal="right"/>
    </xf>
    <xf numFmtId="4" fontId="10" fillId="2" borderId="11" xfId="0" applyNumberFormat="1" applyFont="1" applyFill="1" applyBorder="1" applyAlignment="1">
      <alignment horizontal="right"/>
    </xf>
    <xf numFmtId="4" fontId="10" fillId="2" borderId="12" xfId="0" applyNumberFormat="1" applyFont="1" applyFill="1" applyBorder="1" applyAlignment="1">
      <alignment horizontal="right"/>
    </xf>
    <xf numFmtId="0" fontId="10" fillId="4" borderId="8" xfId="0" applyFont="1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5" fillId="0" borderId="15" xfId="0" applyNumberFormat="1" applyFont="1" applyBorder="1" applyAlignment="1">
      <alignment horizontal="left"/>
    </xf>
    <xf numFmtId="49" fontId="5" fillId="0" borderId="16" xfId="0" applyNumberFormat="1" applyFont="1" applyBorder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left"/>
    </xf>
    <xf numFmtId="49" fontId="5" fillId="0" borderId="10" xfId="0" applyNumberFormat="1" applyFont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10" fillId="4" borderId="10" xfId="0" applyFont="1" applyFill="1" applyBorder="1" applyAlignment="1">
      <alignment horizontal="left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10" fillId="4" borderId="14" xfId="0" applyNumberFormat="1" applyFont="1" applyFill="1" applyBorder="1" applyAlignment="1">
      <alignment horizontal="left"/>
    </xf>
    <xf numFmtId="49" fontId="10" fillId="4" borderId="13" xfId="0" applyNumberFormat="1" applyFont="1" applyFill="1" applyBorder="1" applyAlignment="1">
      <alignment horizontal="left"/>
    </xf>
    <xf numFmtId="49" fontId="10" fillId="4" borderId="18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10" fillId="4" borderId="8" xfId="0" applyNumberFormat="1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left"/>
    </xf>
    <xf numFmtId="49" fontId="4" fillId="4" borderId="10" xfId="0" applyNumberFormat="1" applyFont="1" applyFill="1" applyBorder="1" applyAlignment="1">
      <alignment horizontal="left"/>
    </xf>
    <xf numFmtId="49" fontId="4" fillId="0" borderId="16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10" fillId="4" borderId="9" xfId="0" applyNumberFormat="1" applyFont="1" applyFill="1" applyBorder="1" applyAlignment="1">
      <alignment horizontal="left"/>
    </xf>
    <xf numFmtId="49" fontId="10" fillId="4" borderId="10" xfId="0" applyNumberFormat="1" applyFont="1" applyFill="1" applyBorder="1" applyAlignment="1">
      <alignment horizontal="left"/>
    </xf>
    <xf numFmtId="49" fontId="12" fillId="3" borderId="15" xfId="0" applyNumberFormat="1" applyFont="1" applyFill="1" applyBorder="1" applyAlignment="1">
      <alignment horizontal="left" wrapText="1"/>
    </xf>
    <xf numFmtId="49" fontId="12" fillId="3" borderId="16" xfId="0" applyNumberFormat="1" applyFont="1" applyFill="1" applyBorder="1" applyAlignment="1">
      <alignment horizontal="left" wrapText="1"/>
    </xf>
    <xf numFmtId="49" fontId="12" fillId="3" borderId="17" xfId="0" applyNumberFormat="1" applyFont="1" applyFill="1" applyBorder="1" applyAlignment="1">
      <alignment horizontal="left" wrapText="1"/>
    </xf>
    <xf numFmtId="49" fontId="3" fillId="4" borderId="14" xfId="0" applyNumberFormat="1" applyFont="1" applyFill="1" applyBorder="1" applyAlignment="1">
      <alignment horizontal="left"/>
    </xf>
    <xf numFmtId="49" fontId="3" fillId="4" borderId="13" xfId="0" applyNumberFormat="1" applyFont="1" applyFill="1" applyBorder="1" applyAlignment="1">
      <alignment horizontal="left"/>
    </xf>
    <xf numFmtId="49" fontId="3" fillId="4" borderId="18" xfId="0" applyNumberFormat="1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49" fontId="4" fillId="4" borderId="18" xfId="0" applyNumberFormat="1" applyFont="1" applyFill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 wrapText="1"/>
    </xf>
    <xf numFmtId="49" fontId="5" fillId="0" borderId="9" xfId="0" applyNumberFormat="1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4" fontId="2" fillId="2" borderId="10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8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14" fontId="4" fillId="0" borderId="9" xfId="0" applyNumberFormat="1" applyFont="1" applyBorder="1" applyAlignment="1">
      <alignment horizontal="left"/>
    </xf>
    <xf numFmtId="0" fontId="5" fillId="4" borderId="9" xfId="0" applyFont="1" applyFill="1" applyBorder="1" applyAlignment="1"/>
    <xf numFmtId="0" fontId="5" fillId="4" borderId="10" xfId="0" applyFont="1" applyFill="1" applyBorder="1" applyAlignment="1"/>
    <xf numFmtId="0" fontId="10" fillId="4" borderId="15" xfId="0" applyFont="1" applyFill="1" applyBorder="1" applyAlignment="1">
      <alignment horizontal="left"/>
    </xf>
    <xf numFmtId="0" fontId="10" fillId="4" borderId="16" xfId="0" applyFont="1" applyFill="1" applyBorder="1" applyAlignment="1">
      <alignment horizontal="left"/>
    </xf>
    <xf numFmtId="0" fontId="10" fillId="4" borderId="17" xfId="0" applyFont="1" applyFill="1" applyBorder="1" applyAlignment="1">
      <alignment horizontal="left"/>
    </xf>
    <xf numFmtId="0" fontId="4" fillId="0" borderId="1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49" fontId="4" fillId="0" borderId="19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0"/>
  <sheetViews>
    <sheetView workbookViewId="0">
      <selection activeCell="J33" sqref="J33"/>
    </sheetView>
  </sheetViews>
  <sheetFormatPr defaultRowHeight="15" x14ac:dyDescent="0.25"/>
  <cols>
    <col min="1" max="1" width="4.7109375" customWidth="1"/>
    <col min="2" max="3" width="5.7109375" customWidth="1"/>
    <col min="4" max="4" width="35.7109375" customWidth="1"/>
    <col min="5" max="6" width="10.7109375" bestFit="1" customWidth="1"/>
    <col min="7" max="8" width="10.7109375" customWidth="1"/>
    <col min="9" max="9" width="12.85546875" bestFit="1" customWidth="1"/>
    <col min="10" max="10" width="13.140625" customWidth="1"/>
    <col min="11" max="12" width="10.7109375" customWidth="1"/>
  </cols>
  <sheetData>
    <row r="2" spans="1:14" x14ac:dyDescent="0.25">
      <c r="A2" s="173" t="s">
        <v>52</v>
      </c>
      <c r="B2" s="173"/>
      <c r="C2" s="173"/>
      <c r="D2" s="173"/>
      <c r="E2" s="173"/>
      <c r="F2" s="173"/>
    </row>
    <row r="3" spans="1:14" ht="15.75" thickBot="1" x14ac:dyDescent="0.3"/>
    <row r="4" spans="1:14" s="58" customFormat="1" ht="30" customHeight="1" x14ac:dyDescent="0.25">
      <c r="A4" s="149" t="s">
        <v>0</v>
      </c>
      <c r="B4" s="150" t="s">
        <v>1</v>
      </c>
      <c r="C4" s="11" t="s">
        <v>2</v>
      </c>
      <c r="D4" s="150" t="s">
        <v>3</v>
      </c>
      <c r="E4" s="11" t="s">
        <v>4</v>
      </c>
      <c r="F4" s="11" t="s">
        <v>5</v>
      </c>
      <c r="G4" s="11" t="s">
        <v>6</v>
      </c>
      <c r="H4" s="11" t="s">
        <v>8</v>
      </c>
      <c r="I4" s="11" t="s">
        <v>7</v>
      </c>
      <c r="J4" s="148" t="s">
        <v>9</v>
      </c>
      <c r="K4" s="11" t="s">
        <v>50</v>
      </c>
      <c r="L4" s="151" t="s">
        <v>51</v>
      </c>
      <c r="M4" s="52"/>
      <c r="N4" s="152"/>
    </row>
    <row r="5" spans="1:14" ht="15" customHeight="1" x14ac:dyDescent="0.25">
      <c r="A5" s="12">
        <v>41</v>
      </c>
      <c r="B5" s="4">
        <v>111</v>
      </c>
      <c r="C5" s="5" t="s">
        <v>10</v>
      </c>
      <c r="D5" s="6" t="s">
        <v>11</v>
      </c>
      <c r="E5" s="7">
        <v>483323</v>
      </c>
      <c r="F5" s="7">
        <v>537116</v>
      </c>
      <c r="G5" s="7">
        <v>536731.76</v>
      </c>
      <c r="H5" s="7">
        <v>516863</v>
      </c>
      <c r="I5" s="7">
        <v>516863</v>
      </c>
      <c r="J5" s="94">
        <v>574311</v>
      </c>
      <c r="K5" s="7">
        <v>614855</v>
      </c>
      <c r="L5" s="13">
        <v>656969</v>
      </c>
      <c r="M5" s="1"/>
      <c r="N5" s="2"/>
    </row>
    <row r="6" spans="1:14" ht="15" customHeight="1" x14ac:dyDescent="0.25">
      <c r="A6" s="12">
        <v>41</v>
      </c>
      <c r="B6" s="4">
        <v>121</v>
      </c>
      <c r="C6" s="5" t="s">
        <v>12</v>
      </c>
      <c r="D6" s="3" t="s">
        <v>13</v>
      </c>
      <c r="E6" s="7">
        <v>42365.05</v>
      </c>
      <c r="F6" s="7">
        <v>41452</v>
      </c>
      <c r="G6" s="7">
        <v>41419.25</v>
      </c>
      <c r="H6" s="7">
        <v>43000</v>
      </c>
      <c r="I6" s="7">
        <v>43000</v>
      </c>
      <c r="J6" s="94">
        <v>43000</v>
      </c>
      <c r="K6" s="7">
        <v>45000</v>
      </c>
      <c r="L6" s="13">
        <v>45000</v>
      </c>
      <c r="M6" s="1"/>
      <c r="N6" s="2"/>
    </row>
    <row r="7" spans="1:14" ht="15" customHeight="1" x14ac:dyDescent="0.25">
      <c r="A7" s="12">
        <v>41</v>
      </c>
      <c r="B7" s="4">
        <v>121</v>
      </c>
      <c r="C7" s="5" t="s">
        <v>14</v>
      </c>
      <c r="D7" s="3" t="s">
        <v>15</v>
      </c>
      <c r="E7" s="3">
        <v>33207.61</v>
      </c>
      <c r="F7" s="7">
        <v>34820.76</v>
      </c>
      <c r="G7" s="7">
        <v>32708.81</v>
      </c>
      <c r="H7" s="7">
        <v>35000</v>
      </c>
      <c r="I7" s="7">
        <v>35000</v>
      </c>
      <c r="J7" s="94">
        <v>35000</v>
      </c>
      <c r="K7" s="7">
        <v>37000</v>
      </c>
      <c r="L7" s="13">
        <v>37000</v>
      </c>
      <c r="M7" s="1"/>
      <c r="N7" s="2"/>
    </row>
    <row r="8" spans="1:14" ht="15" customHeight="1" x14ac:dyDescent="0.25">
      <c r="A8" s="12">
        <v>41</v>
      </c>
      <c r="B8" s="4">
        <v>121</v>
      </c>
      <c r="C8" s="5" t="s">
        <v>10</v>
      </c>
      <c r="D8" s="3" t="s">
        <v>16</v>
      </c>
      <c r="E8" s="7">
        <v>54.88</v>
      </c>
      <c r="F8" s="7">
        <v>52.18</v>
      </c>
      <c r="G8" s="7">
        <v>75.41</v>
      </c>
      <c r="H8" s="7">
        <v>90</v>
      </c>
      <c r="I8" s="7">
        <v>90</v>
      </c>
      <c r="J8" s="94">
        <v>90</v>
      </c>
      <c r="K8" s="7">
        <v>90</v>
      </c>
      <c r="L8" s="13">
        <v>90</v>
      </c>
      <c r="M8" s="1"/>
      <c r="N8" s="2"/>
    </row>
    <row r="9" spans="1:14" ht="15" customHeight="1" x14ac:dyDescent="0.25">
      <c r="A9" s="12">
        <v>41</v>
      </c>
      <c r="B9" s="4">
        <v>133</v>
      </c>
      <c r="C9" s="5" t="s">
        <v>12</v>
      </c>
      <c r="D9" s="3" t="s">
        <v>17</v>
      </c>
      <c r="E9" s="7">
        <v>1519.86</v>
      </c>
      <c r="F9" s="7">
        <v>1168</v>
      </c>
      <c r="G9" s="7">
        <v>1221.8499999999999</v>
      </c>
      <c r="H9" s="7">
        <v>1200</v>
      </c>
      <c r="I9" s="7">
        <v>1200</v>
      </c>
      <c r="J9" s="94">
        <v>1200</v>
      </c>
      <c r="K9" s="7">
        <v>1200</v>
      </c>
      <c r="L9" s="13">
        <v>1200</v>
      </c>
      <c r="M9" s="1"/>
      <c r="N9" s="2"/>
    </row>
    <row r="10" spans="1:14" ht="15" customHeight="1" x14ac:dyDescent="0.25">
      <c r="A10" s="12">
        <v>41</v>
      </c>
      <c r="B10" s="4">
        <v>133</v>
      </c>
      <c r="C10" s="5" t="s">
        <v>18</v>
      </c>
      <c r="D10" s="6" t="s">
        <v>19</v>
      </c>
      <c r="E10" s="7">
        <v>152.46</v>
      </c>
      <c r="F10" s="7">
        <v>150</v>
      </c>
      <c r="G10" s="7">
        <v>0</v>
      </c>
      <c r="H10" s="7">
        <v>200</v>
      </c>
      <c r="I10" s="7">
        <v>200</v>
      </c>
      <c r="J10" s="94">
        <v>200</v>
      </c>
      <c r="K10" s="7">
        <v>200</v>
      </c>
      <c r="L10" s="13">
        <v>200</v>
      </c>
      <c r="M10" s="1"/>
      <c r="N10" s="2"/>
    </row>
    <row r="11" spans="1:14" ht="15" customHeight="1" x14ac:dyDescent="0.25">
      <c r="A11" s="12">
        <v>41</v>
      </c>
      <c r="B11" s="4">
        <v>133</v>
      </c>
      <c r="C11" s="5" t="s">
        <v>20</v>
      </c>
      <c r="D11" s="6" t="s">
        <v>21</v>
      </c>
      <c r="E11" s="7">
        <v>31524.04</v>
      </c>
      <c r="F11" s="7">
        <v>44189.02</v>
      </c>
      <c r="G11" s="7">
        <v>43542.16</v>
      </c>
      <c r="H11" s="7">
        <v>59000</v>
      </c>
      <c r="I11" s="7">
        <v>59000</v>
      </c>
      <c r="J11" s="94">
        <v>59000</v>
      </c>
      <c r="K11" s="7">
        <v>64000</v>
      </c>
      <c r="L11" s="13">
        <v>64000</v>
      </c>
      <c r="M11" s="1"/>
      <c r="N11" s="2"/>
    </row>
    <row r="12" spans="1:14" ht="15" customHeight="1" x14ac:dyDescent="0.25">
      <c r="A12" s="12">
        <v>41</v>
      </c>
      <c r="B12" s="4">
        <v>212</v>
      </c>
      <c r="C12" s="5" t="s">
        <v>14</v>
      </c>
      <c r="D12" s="3" t="s">
        <v>22</v>
      </c>
      <c r="E12" s="7">
        <v>3310.88</v>
      </c>
      <c r="F12" s="7">
        <v>772.87</v>
      </c>
      <c r="G12" s="7">
        <v>2502.63</v>
      </c>
      <c r="H12" s="7">
        <v>3000</v>
      </c>
      <c r="I12" s="7">
        <v>3000</v>
      </c>
      <c r="J12" s="94">
        <v>3000</v>
      </c>
      <c r="K12" s="7">
        <v>3000</v>
      </c>
      <c r="L12" s="13">
        <v>3000</v>
      </c>
      <c r="M12" s="1"/>
      <c r="N12" s="2"/>
    </row>
    <row r="13" spans="1:14" ht="15" customHeight="1" x14ac:dyDescent="0.25">
      <c r="A13" s="12">
        <v>41</v>
      </c>
      <c r="B13" s="4">
        <v>212</v>
      </c>
      <c r="C13" s="5" t="s">
        <v>10</v>
      </c>
      <c r="D13" s="6" t="s">
        <v>23</v>
      </c>
      <c r="E13" s="8">
        <v>66204.44</v>
      </c>
      <c r="F13" s="7">
        <v>64039.199999999997</v>
      </c>
      <c r="G13" s="7">
        <v>69884.78</v>
      </c>
      <c r="H13" s="7">
        <v>69000</v>
      </c>
      <c r="I13" s="7">
        <v>69000</v>
      </c>
      <c r="J13" s="94">
        <v>69000</v>
      </c>
      <c r="K13" s="7">
        <v>69000</v>
      </c>
      <c r="L13" s="13">
        <v>70000</v>
      </c>
      <c r="M13" s="1"/>
      <c r="N13" s="2"/>
    </row>
    <row r="14" spans="1:14" ht="15" customHeight="1" x14ac:dyDescent="0.25">
      <c r="A14" s="12">
        <v>41</v>
      </c>
      <c r="B14" s="4">
        <v>221</v>
      </c>
      <c r="C14" s="5" t="s">
        <v>24</v>
      </c>
      <c r="D14" s="3" t="s">
        <v>25</v>
      </c>
      <c r="E14" s="7">
        <v>8603.5</v>
      </c>
      <c r="F14" s="7">
        <v>8976.67</v>
      </c>
      <c r="G14" s="7">
        <v>7517.5</v>
      </c>
      <c r="H14" s="7">
        <v>10000</v>
      </c>
      <c r="I14" s="7">
        <v>10000</v>
      </c>
      <c r="J14" s="94">
        <v>10000</v>
      </c>
      <c r="K14" s="7">
        <v>10000</v>
      </c>
      <c r="L14" s="13">
        <v>10000</v>
      </c>
      <c r="M14" s="1"/>
      <c r="N14" s="2"/>
    </row>
    <row r="15" spans="1:14" ht="15" customHeight="1" x14ac:dyDescent="0.25">
      <c r="A15" s="12">
        <v>41</v>
      </c>
      <c r="B15" s="4">
        <v>222</v>
      </c>
      <c r="C15" s="5" t="s">
        <v>10</v>
      </c>
      <c r="D15" s="6" t="s">
        <v>26</v>
      </c>
      <c r="E15" s="7">
        <v>2466.5</v>
      </c>
      <c r="F15" s="7">
        <v>952</v>
      </c>
      <c r="G15" s="7">
        <v>0</v>
      </c>
      <c r="H15" s="7">
        <v>2500</v>
      </c>
      <c r="I15" s="7">
        <v>2500</v>
      </c>
      <c r="J15" s="94">
        <v>2500</v>
      </c>
      <c r="K15" s="7">
        <v>2500</v>
      </c>
      <c r="L15" s="13">
        <v>2500</v>
      </c>
      <c r="M15" s="1"/>
      <c r="N15" s="2"/>
    </row>
    <row r="16" spans="1:14" ht="15" customHeight="1" x14ac:dyDescent="0.25">
      <c r="A16" s="12">
        <v>41</v>
      </c>
      <c r="B16" s="4">
        <v>223</v>
      </c>
      <c r="C16" s="5" t="s">
        <v>12</v>
      </c>
      <c r="D16" s="6" t="s">
        <v>27</v>
      </c>
      <c r="E16" s="7">
        <v>15438.01</v>
      </c>
      <c r="F16" s="7">
        <v>17000</v>
      </c>
      <c r="G16" s="7">
        <v>26654.41</v>
      </c>
      <c r="H16" s="7">
        <v>24700</v>
      </c>
      <c r="I16" s="7">
        <v>24700</v>
      </c>
      <c r="J16" s="94">
        <v>25000</v>
      </c>
      <c r="K16" s="7">
        <v>25000</v>
      </c>
      <c r="L16" s="13">
        <v>25000</v>
      </c>
      <c r="M16" s="1"/>
      <c r="N16" s="2"/>
    </row>
    <row r="17" spans="1:14" ht="15" customHeight="1" x14ac:dyDescent="0.25">
      <c r="A17" s="12">
        <v>41</v>
      </c>
      <c r="B17" s="4">
        <v>223</v>
      </c>
      <c r="C17" s="5" t="s">
        <v>14</v>
      </c>
      <c r="D17" s="6" t="s">
        <v>28</v>
      </c>
      <c r="E17" s="7">
        <v>2544.4</v>
      </c>
      <c r="F17" s="7">
        <v>3767</v>
      </c>
      <c r="G17" s="7">
        <v>2109.6</v>
      </c>
      <c r="H17" s="7">
        <v>5700</v>
      </c>
      <c r="I17" s="7">
        <v>5700</v>
      </c>
      <c r="J17" s="94">
        <v>5700</v>
      </c>
      <c r="K17" s="7">
        <v>5700</v>
      </c>
      <c r="L17" s="13">
        <v>5700</v>
      </c>
      <c r="M17" s="1"/>
      <c r="N17" s="2"/>
    </row>
    <row r="18" spans="1:14" ht="15" customHeight="1" x14ac:dyDescent="0.25">
      <c r="A18" s="12">
        <v>41</v>
      </c>
      <c r="B18" s="4">
        <v>223</v>
      </c>
      <c r="C18" s="5" t="s">
        <v>10</v>
      </c>
      <c r="D18" s="6" t="s">
        <v>29</v>
      </c>
      <c r="E18" s="7">
        <v>5131.54</v>
      </c>
      <c r="F18" s="7">
        <v>5213.22</v>
      </c>
      <c r="G18" s="7">
        <v>0</v>
      </c>
      <c r="H18" s="7">
        <v>6000</v>
      </c>
      <c r="I18" s="7">
        <v>0</v>
      </c>
      <c r="J18" s="94">
        <v>0</v>
      </c>
      <c r="K18" s="7">
        <v>0</v>
      </c>
      <c r="L18" s="13">
        <v>0</v>
      </c>
      <c r="M18" s="1"/>
      <c r="N18" s="2"/>
    </row>
    <row r="19" spans="1:14" ht="15" customHeight="1" x14ac:dyDescent="0.25">
      <c r="A19" s="12" t="s">
        <v>30</v>
      </c>
      <c r="B19" s="4">
        <v>223</v>
      </c>
      <c r="C19" s="5" t="s">
        <v>10</v>
      </c>
      <c r="D19" s="3" t="s">
        <v>29</v>
      </c>
      <c r="E19" s="7">
        <v>13790.4</v>
      </c>
      <c r="F19" s="7">
        <v>9000</v>
      </c>
      <c r="G19" s="7">
        <v>5212.6099999999997</v>
      </c>
      <c r="H19" s="10">
        <v>7500</v>
      </c>
      <c r="I19" s="10">
        <v>7500</v>
      </c>
      <c r="J19" s="137">
        <v>14000</v>
      </c>
      <c r="K19" s="7">
        <v>14000</v>
      </c>
      <c r="L19" s="13">
        <v>14000</v>
      </c>
      <c r="M19" s="1"/>
      <c r="N19" s="2"/>
    </row>
    <row r="20" spans="1:14" ht="15" customHeight="1" x14ac:dyDescent="0.25">
      <c r="A20" s="12">
        <v>41</v>
      </c>
      <c r="B20" s="4">
        <v>243</v>
      </c>
      <c r="C20" s="5"/>
      <c r="D20" s="3" t="s">
        <v>31</v>
      </c>
      <c r="E20" s="7">
        <v>677.18</v>
      </c>
      <c r="F20" s="7">
        <v>762.79</v>
      </c>
      <c r="G20" s="7">
        <v>38.22</v>
      </c>
      <c r="H20" s="7">
        <v>50</v>
      </c>
      <c r="I20" s="7">
        <v>50</v>
      </c>
      <c r="J20" s="94">
        <v>50</v>
      </c>
      <c r="K20" s="7">
        <v>50</v>
      </c>
      <c r="L20" s="13">
        <v>50</v>
      </c>
      <c r="M20" s="1"/>
      <c r="N20" s="2"/>
    </row>
    <row r="21" spans="1:14" ht="15" customHeight="1" x14ac:dyDescent="0.25">
      <c r="A21" s="12">
        <v>41</v>
      </c>
      <c r="B21" s="4">
        <v>292</v>
      </c>
      <c r="C21" s="5" t="s">
        <v>32</v>
      </c>
      <c r="D21" s="3" t="s">
        <v>33</v>
      </c>
      <c r="E21" s="7">
        <v>1129.49</v>
      </c>
      <c r="F21" s="7">
        <v>0</v>
      </c>
      <c r="G21" s="7">
        <v>409.79</v>
      </c>
      <c r="H21" s="7">
        <v>0</v>
      </c>
      <c r="I21" s="7">
        <v>0</v>
      </c>
      <c r="J21" s="94">
        <v>0</v>
      </c>
      <c r="K21" s="7">
        <v>0</v>
      </c>
      <c r="L21" s="13">
        <v>0</v>
      </c>
      <c r="M21" s="1"/>
      <c r="N21" s="2"/>
    </row>
    <row r="22" spans="1:14" ht="15" customHeight="1" x14ac:dyDescent="0.25">
      <c r="A22" s="12">
        <v>41</v>
      </c>
      <c r="B22" s="4">
        <v>292</v>
      </c>
      <c r="C22" s="5" t="s">
        <v>34</v>
      </c>
      <c r="D22" s="3" t="s">
        <v>35</v>
      </c>
      <c r="E22" s="7">
        <v>70.34</v>
      </c>
      <c r="F22" s="7">
        <v>177.47</v>
      </c>
      <c r="G22" s="7">
        <v>9137.68</v>
      </c>
      <c r="H22" s="7">
        <v>100</v>
      </c>
      <c r="I22" s="7">
        <v>100</v>
      </c>
      <c r="J22" s="94">
        <v>100</v>
      </c>
      <c r="K22" s="7">
        <v>100</v>
      </c>
      <c r="L22" s="13">
        <v>100</v>
      </c>
      <c r="M22" s="1"/>
      <c r="N22" s="2"/>
    </row>
    <row r="23" spans="1:14" ht="15" customHeight="1" x14ac:dyDescent="0.25">
      <c r="A23" s="12">
        <v>41</v>
      </c>
      <c r="B23" s="4">
        <v>292</v>
      </c>
      <c r="C23" s="5" t="s">
        <v>18</v>
      </c>
      <c r="D23" s="3" t="s">
        <v>36</v>
      </c>
      <c r="E23" s="7">
        <v>5722.36</v>
      </c>
      <c r="F23" s="9" t="s">
        <v>47</v>
      </c>
      <c r="G23" s="7">
        <v>1511.37</v>
      </c>
      <c r="H23" s="7">
        <v>3000</v>
      </c>
      <c r="I23" s="7">
        <v>3000</v>
      </c>
      <c r="J23" s="94">
        <v>3000</v>
      </c>
      <c r="K23" s="7">
        <v>3000</v>
      </c>
      <c r="L23" s="13">
        <v>3000</v>
      </c>
      <c r="M23" s="1"/>
      <c r="N23" s="2"/>
    </row>
    <row r="24" spans="1:14" ht="15" customHeight="1" x14ac:dyDescent="0.25">
      <c r="A24" s="12">
        <v>41</v>
      </c>
      <c r="B24" s="4">
        <v>292</v>
      </c>
      <c r="C24" s="5" t="s">
        <v>37</v>
      </c>
      <c r="D24" s="3" t="s">
        <v>38</v>
      </c>
      <c r="E24" s="7">
        <v>0</v>
      </c>
      <c r="F24" s="7">
        <v>0</v>
      </c>
      <c r="G24" s="7">
        <v>9308.2199999999993</v>
      </c>
      <c r="H24" s="7">
        <v>0</v>
      </c>
      <c r="I24" s="7">
        <v>0</v>
      </c>
      <c r="J24" s="94">
        <v>0</v>
      </c>
      <c r="K24" s="7">
        <v>0</v>
      </c>
      <c r="L24" s="13">
        <v>0</v>
      </c>
      <c r="M24" s="1"/>
      <c r="N24" s="2"/>
    </row>
    <row r="25" spans="1:14" ht="15" customHeight="1" x14ac:dyDescent="0.25">
      <c r="A25" s="12">
        <v>41</v>
      </c>
      <c r="B25" s="4">
        <v>292</v>
      </c>
      <c r="C25" s="5" t="s">
        <v>39</v>
      </c>
      <c r="D25" s="3" t="s">
        <v>40</v>
      </c>
      <c r="E25" s="7">
        <v>159.24</v>
      </c>
      <c r="F25" s="7">
        <v>0</v>
      </c>
      <c r="G25" s="7">
        <v>476.4</v>
      </c>
      <c r="H25" s="7">
        <v>2490.6</v>
      </c>
      <c r="I25" s="7">
        <v>1000</v>
      </c>
      <c r="J25" s="94">
        <v>1000</v>
      </c>
      <c r="K25" s="7">
        <v>1000</v>
      </c>
      <c r="L25" s="13">
        <v>1000</v>
      </c>
      <c r="M25" s="1"/>
      <c r="N25" s="2"/>
    </row>
    <row r="26" spans="1:14" ht="15" customHeight="1" x14ac:dyDescent="0.25">
      <c r="A26" s="12">
        <v>111</v>
      </c>
      <c r="B26" s="4">
        <v>312</v>
      </c>
      <c r="C26" s="5" t="s">
        <v>12</v>
      </c>
      <c r="D26" s="6" t="s">
        <v>46</v>
      </c>
      <c r="E26" s="7">
        <v>120075.23</v>
      </c>
      <c r="F26" s="7">
        <v>128067</v>
      </c>
      <c r="G26" s="7">
        <v>173323.84</v>
      </c>
      <c r="H26" s="7">
        <v>227786.17</v>
      </c>
      <c r="I26" s="7">
        <v>223864.42</v>
      </c>
      <c r="J26" s="94">
        <v>149067</v>
      </c>
      <c r="K26" s="7">
        <v>150150</v>
      </c>
      <c r="L26" s="13">
        <v>150150</v>
      </c>
      <c r="M26" s="1"/>
      <c r="N26" s="2"/>
    </row>
    <row r="27" spans="1:14" ht="15" customHeight="1" x14ac:dyDescent="0.25">
      <c r="A27" s="12" t="s">
        <v>41</v>
      </c>
      <c r="B27" s="4">
        <v>312</v>
      </c>
      <c r="C27" s="5" t="s">
        <v>12</v>
      </c>
      <c r="D27" s="6" t="s">
        <v>49</v>
      </c>
      <c r="E27" s="7">
        <v>15210</v>
      </c>
      <c r="F27" s="7">
        <v>0</v>
      </c>
      <c r="G27" s="7">
        <v>42549.43</v>
      </c>
      <c r="H27" s="7">
        <v>71690</v>
      </c>
      <c r="I27" s="7">
        <v>86283.839999999997</v>
      </c>
      <c r="J27" s="94">
        <v>57120</v>
      </c>
      <c r="K27" s="7">
        <v>47600</v>
      </c>
      <c r="L27" s="13">
        <v>47000</v>
      </c>
      <c r="M27" s="1"/>
      <c r="N27" s="2"/>
    </row>
    <row r="28" spans="1:14" ht="15" customHeight="1" x14ac:dyDescent="0.25">
      <c r="A28" s="12" t="s">
        <v>41</v>
      </c>
      <c r="B28" s="4">
        <v>312</v>
      </c>
      <c r="C28" s="5" t="s">
        <v>12</v>
      </c>
      <c r="D28" s="6" t="s">
        <v>44</v>
      </c>
      <c r="E28" s="7">
        <v>0</v>
      </c>
      <c r="F28" s="7">
        <v>4980</v>
      </c>
      <c r="G28" s="7">
        <v>0</v>
      </c>
      <c r="H28" s="7">
        <v>0</v>
      </c>
      <c r="I28" s="7">
        <v>0</v>
      </c>
      <c r="J28" s="94">
        <v>0</v>
      </c>
      <c r="K28" s="7">
        <v>0</v>
      </c>
      <c r="L28" s="13">
        <v>0</v>
      </c>
      <c r="M28" s="1"/>
      <c r="N28" s="2"/>
    </row>
    <row r="29" spans="1:14" ht="15" customHeight="1" x14ac:dyDescent="0.25">
      <c r="A29" s="12" t="s">
        <v>45</v>
      </c>
      <c r="B29" s="4">
        <v>312</v>
      </c>
      <c r="C29" s="5" t="s">
        <v>12</v>
      </c>
      <c r="D29" s="6" t="s">
        <v>46</v>
      </c>
      <c r="E29" s="7">
        <v>0</v>
      </c>
      <c r="F29" s="7">
        <v>66166.55</v>
      </c>
      <c r="G29" s="7">
        <v>0</v>
      </c>
      <c r="H29" s="7">
        <v>0</v>
      </c>
      <c r="I29" s="7">
        <v>0</v>
      </c>
      <c r="J29" s="94">
        <v>0</v>
      </c>
      <c r="K29" s="7">
        <v>0</v>
      </c>
      <c r="L29" s="13">
        <v>0</v>
      </c>
      <c r="M29" s="1"/>
      <c r="N29" s="2"/>
    </row>
    <row r="30" spans="1:14" ht="15" customHeight="1" x14ac:dyDescent="0.25">
      <c r="A30" s="12">
        <v>71</v>
      </c>
      <c r="B30" s="4">
        <v>312</v>
      </c>
      <c r="C30" s="5" t="s">
        <v>42</v>
      </c>
      <c r="D30" s="6" t="s">
        <v>43</v>
      </c>
      <c r="E30" s="7">
        <v>18233.900000000001</v>
      </c>
      <c r="F30" s="7">
        <v>17977.8</v>
      </c>
      <c r="G30" s="7">
        <v>19352.330000000002</v>
      </c>
      <c r="H30" s="7">
        <v>19000</v>
      </c>
      <c r="I30" s="7">
        <v>19000</v>
      </c>
      <c r="J30" s="94">
        <v>21000</v>
      </c>
      <c r="K30" s="7">
        <v>21000</v>
      </c>
      <c r="L30" s="13">
        <v>21000</v>
      </c>
      <c r="M30" s="1"/>
      <c r="N30" s="2"/>
    </row>
    <row r="31" spans="1:14" ht="20.100000000000001" customHeight="1" thickBot="1" x14ac:dyDescent="0.3">
      <c r="A31" s="174" t="s">
        <v>48</v>
      </c>
      <c r="B31" s="175"/>
      <c r="C31" s="175"/>
      <c r="D31" s="175"/>
      <c r="E31" s="14">
        <f t="shared" ref="E31:L31" si="0">SUM(E5:E30)</f>
        <v>870914.31</v>
      </c>
      <c r="F31" s="14">
        <f t="shared" si="0"/>
        <v>986800.53000000014</v>
      </c>
      <c r="G31" s="14">
        <f t="shared" si="0"/>
        <v>1025688.0500000002</v>
      </c>
      <c r="H31" s="14">
        <f t="shared" si="0"/>
        <v>1107869.77</v>
      </c>
      <c r="I31" s="14">
        <f t="shared" si="0"/>
        <v>1111051.26</v>
      </c>
      <c r="J31" s="138">
        <f t="shared" si="0"/>
        <v>1073338</v>
      </c>
      <c r="K31" s="14">
        <f t="shared" si="0"/>
        <v>1114445</v>
      </c>
      <c r="L31" s="74">
        <f t="shared" si="0"/>
        <v>1156959</v>
      </c>
      <c r="M31" s="1"/>
      <c r="N31" s="2"/>
    </row>
    <row r="32" spans="1:14" ht="15" customHeight="1" x14ac:dyDescent="0.25">
      <c r="A32" s="15"/>
      <c r="B32" s="16"/>
      <c r="C32" s="17"/>
      <c r="D32" s="15"/>
      <c r="E32" s="18"/>
      <c r="F32" s="18"/>
      <c r="G32" s="18"/>
      <c r="H32" s="18"/>
      <c r="I32" s="18"/>
      <c r="J32" s="18"/>
      <c r="K32" s="18"/>
      <c r="L32" s="18"/>
      <c r="M32" s="1"/>
      <c r="N32" s="2"/>
    </row>
    <row r="33" spans="1:14" ht="15" customHeight="1" x14ac:dyDescent="0.25">
      <c r="A33" s="15"/>
      <c r="B33" s="16"/>
      <c r="C33" s="17"/>
      <c r="D33" s="15"/>
      <c r="E33" s="18"/>
      <c r="F33" s="18"/>
      <c r="G33" s="18"/>
      <c r="H33" s="18"/>
      <c r="I33" s="18"/>
      <c r="J33" s="18"/>
      <c r="K33" s="18"/>
      <c r="L33" s="18"/>
      <c r="M33" s="1"/>
      <c r="N33" s="2"/>
    </row>
    <row r="34" spans="1:14" x14ac:dyDescent="0.25">
      <c r="A34" s="15"/>
      <c r="B34" s="16"/>
      <c r="C34" s="17"/>
      <c r="D34" s="15"/>
      <c r="E34" s="18"/>
      <c r="F34" s="18"/>
      <c r="G34" s="18"/>
      <c r="H34" s="18"/>
      <c r="I34" s="18"/>
      <c r="J34" s="18"/>
      <c r="K34" s="18"/>
      <c r="L34" s="18"/>
      <c r="M34" s="1"/>
      <c r="N34" s="2"/>
    </row>
    <row r="35" spans="1:14" x14ac:dyDescent="0.25">
      <c r="A35" s="15"/>
      <c r="B35" s="16"/>
      <c r="C35" s="17"/>
      <c r="D35" s="15"/>
      <c r="E35" s="18"/>
      <c r="F35" s="18"/>
      <c r="G35" s="18"/>
      <c r="H35" s="18"/>
      <c r="I35" s="18"/>
      <c r="J35" s="18"/>
      <c r="K35" s="18"/>
      <c r="L35" s="18"/>
      <c r="M35" s="1"/>
      <c r="N35" s="2"/>
    </row>
    <row r="36" spans="1:14" x14ac:dyDescent="0.25">
      <c r="A36" s="15"/>
      <c r="B36" s="16"/>
      <c r="C36" s="17"/>
      <c r="D36" s="15"/>
      <c r="E36" s="18"/>
      <c r="F36" s="18"/>
      <c r="G36" s="18"/>
      <c r="H36" s="18"/>
      <c r="I36" s="18"/>
      <c r="J36" s="18"/>
      <c r="K36" s="18"/>
      <c r="L36" s="18"/>
      <c r="M36" s="1"/>
      <c r="N36" s="2"/>
    </row>
    <row r="37" spans="1:14" x14ac:dyDescent="0.25">
      <c r="A37" s="15"/>
      <c r="B37" s="16"/>
      <c r="C37" s="17"/>
      <c r="D37" s="15"/>
      <c r="E37" s="18"/>
      <c r="F37" s="18"/>
      <c r="G37" s="18"/>
      <c r="H37" s="18"/>
      <c r="I37" s="18"/>
      <c r="J37" s="18"/>
      <c r="K37" s="18"/>
      <c r="L37" s="18"/>
      <c r="M37" s="1"/>
      <c r="N37" s="2"/>
    </row>
    <row r="38" spans="1:14" x14ac:dyDescent="0.25">
      <c r="A38" s="19"/>
      <c r="B38" s="20"/>
      <c r="C38" s="21"/>
      <c r="D38" s="19"/>
      <c r="E38" s="22"/>
      <c r="F38" s="22"/>
      <c r="G38" s="22"/>
      <c r="H38" s="22"/>
      <c r="I38" s="22"/>
      <c r="J38" s="22"/>
      <c r="K38" s="22"/>
      <c r="L38" s="22"/>
    </row>
    <row r="39" spans="1:14" x14ac:dyDescent="0.25">
      <c r="A39" s="19"/>
      <c r="B39" s="20"/>
      <c r="C39" s="21"/>
      <c r="D39" s="19"/>
      <c r="E39" s="22"/>
      <c r="F39" s="22"/>
      <c r="G39" s="22"/>
      <c r="H39" s="22"/>
      <c r="I39" s="22"/>
      <c r="J39" s="22"/>
      <c r="K39" s="22"/>
      <c r="L39" s="22"/>
    </row>
    <row r="40" spans="1:14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sheetProtection algorithmName="SHA-512" hashValue="/yfg6dtGNPXdcPi3cLoe0n7v0R+6gJS9CAAFRiW53YsB6JK443MANNWqkMAoc6U1/6ySDVCTH6b968GzvVcqeA==" saltValue="kZyNz2WHqt+5WTSUgJ8PDg==" spinCount="100000" sheet="1" objects="1" scenarios="1"/>
  <mergeCells count="2">
    <mergeCell ref="A2:F2"/>
    <mergeCell ref="A31:D31"/>
  </mergeCells>
  <pageMargins left="0.7" right="0.7" top="0.75" bottom="0.75" header="0.3" footer="0.3"/>
  <pageSetup paperSize="9" scale="92" orientation="landscape" r:id="rId1"/>
  <rowBreaks count="2" manualBreakCount="2">
    <brk id="3" max="16383" man="1"/>
    <brk id="28" max="16383" man="1"/>
  </rowBreaks>
  <colBreaks count="3" manualBreakCount="3">
    <brk id="1" max="1048575" man="1"/>
    <brk id="3" max="1048575" man="1"/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534"/>
  <sheetViews>
    <sheetView topLeftCell="A494" zoomScaleNormal="100" workbookViewId="0">
      <selection activeCell="L517" sqref="L517"/>
    </sheetView>
  </sheetViews>
  <sheetFormatPr defaultRowHeight="15" x14ac:dyDescent="0.25"/>
  <cols>
    <col min="1" max="3" width="7.7109375" customWidth="1"/>
    <col min="4" max="4" width="8.28515625" customWidth="1"/>
    <col min="5" max="5" width="7.7109375" customWidth="1"/>
    <col min="6" max="6" width="8.28515625" style="23" customWidth="1"/>
    <col min="7" max="7" width="30.7109375" customWidth="1"/>
    <col min="8" max="10" width="10.7109375" customWidth="1"/>
    <col min="11" max="11" width="10.7109375" style="104" customWidth="1"/>
    <col min="12" max="15" width="10.7109375" customWidth="1"/>
  </cols>
  <sheetData>
    <row r="2" spans="1:21" x14ac:dyDescent="0.25">
      <c r="A2" s="173" t="s">
        <v>123</v>
      </c>
      <c r="B2" s="173"/>
      <c r="C2" s="173"/>
      <c r="D2" s="173"/>
    </row>
    <row r="4" spans="1:21" x14ac:dyDescent="0.25">
      <c r="A4" s="115" t="s">
        <v>124</v>
      </c>
      <c r="B4" s="115"/>
      <c r="C4" s="112"/>
      <c r="D4" s="112"/>
      <c r="E4" s="112"/>
      <c r="F4" s="112"/>
      <c r="G4" s="112"/>
      <c r="H4" s="113"/>
      <c r="I4" s="113"/>
      <c r="J4" s="113"/>
      <c r="K4" s="113"/>
      <c r="L4" s="113"/>
      <c r="M4" s="113"/>
      <c r="N4" s="113"/>
      <c r="O4" s="114"/>
    </row>
    <row r="5" spans="1:21" ht="9.9499999999999993" customHeight="1" x14ac:dyDescent="0.25"/>
    <row r="6" spans="1:21" ht="24" customHeight="1" x14ac:dyDescent="0.25">
      <c r="A6" s="196" t="s">
        <v>53</v>
      </c>
      <c r="B6" s="196" t="s">
        <v>54</v>
      </c>
      <c r="C6" s="196" t="s">
        <v>55</v>
      </c>
      <c r="D6" s="196" t="s">
        <v>56</v>
      </c>
      <c r="E6" s="196" t="s">
        <v>1</v>
      </c>
      <c r="F6" s="198" t="s">
        <v>2</v>
      </c>
      <c r="G6" s="196" t="s">
        <v>3</v>
      </c>
      <c r="H6" s="198" t="s">
        <v>5</v>
      </c>
      <c r="I6" s="198" t="s">
        <v>6</v>
      </c>
      <c r="J6" s="198" t="s">
        <v>57</v>
      </c>
      <c r="K6" s="200" t="s">
        <v>58</v>
      </c>
      <c r="L6" s="201"/>
      <c r="M6" s="202"/>
      <c r="N6" s="196" t="s">
        <v>60</v>
      </c>
      <c r="O6" s="196" t="s">
        <v>61</v>
      </c>
      <c r="P6" s="24"/>
      <c r="Q6" s="25"/>
      <c r="R6" s="25"/>
      <c r="S6" s="25"/>
      <c r="T6" s="25"/>
      <c r="U6" s="25"/>
    </row>
    <row r="7" spans="1:21" x14ac:dyDescent="0.25">
      <c r="A7" s="197"/>
      <c r="B7" s="197"/>
      <c r="C7" s="197"/>
      <c r="D7" s="197"/>
      <c r="E7" s="197"/>
      <c r="F7" s="199"/>
      <c r="G7" s="197"/>
      <c r="H7" s="199"/>
      <c r="I7" s="199"/>
      <c r="J7" s="199"/>
      <c r="K7" s="96">
        <v>111</v>
      </c>
      <c r="L7" s="110">
        <v>41</v>
      </c>
      <c r="M7" s="96" t="s">
        <v>59</v>
      </c>
      <c r="N7" s="197"/>
      <c r="O7" s="197"/>
      <c r="P7" s="24"/>
      <c r="Q7" s="25"/>
      <c r="R7" s="25"/>
      <c r="S7" s="25"/>
      <c r="T7" s="25"/>
      <c r="U7" s="25"/>
    </row>
    <row r="8" spans="1:21" ht="9.9499999999999993" customHeight="1" x14ac:dyDescent="0.25">
      <c r="A8" s="32" t="s">
        <v>126</v>
      </c>
      <c r="B8" s="33" t="s">
        <v>127</v>
      </c>
      <c r="C8" s="33" t="s">
        <v>128</v>
      </c>
      <c r="D8" s="33" t="s">
        <v>129</v>
      </c>
      <c r="E8" s="33" t="s">
        <v>130</v>
      </c>
      <c r="F8" s="33" t="s">
        <v>131</v>
      </c>
      <c r="G8" s="33" t="s">
        <v>132</v>
      </c>
      <c r="H8" s="33">
        <v>1</v>
      </c>
      <c r="I8" s="33">
        <v>2</v>
      </c>
      <c r="J8" s="33">
        <v>3</v>
      </c>
      <c r="K8" s="93">
        <v>4</v>
      </c>
      <c r="L8" s="102">
        <v>5</v>
      </c>
      <c r="M8" s="102">
        <v>6</v>
      </c>
      <c r="N8" s="33">
        <v>7</v>
      </c>
      <c r="O8" s="33">
        <v>8</v>
      </c>
      <c r="P8" s="2"/>
    </row>
    <row r="9" spans="1:21" x14ac:dyDescent="0.25">
      <c r="A9" s="5" t="s">
        <v>62</v>
      </c>
      <c r="B9" s="4">
        <v>1</v>
      </c>
      <c r="C9" s="4">
        <v>1</v>
      </c>
      <c r="D9" s="4"/>
      <c r="E9" s="4">
        <v>611</v>
      </c>
      <c r="F9" s="28"/>
      <c r="G9" s="3" t="s">
        <v>63</v>
      </c>
      <c r="H9" s="7">
        <v>57175</v>
      </c>
      <c r="I9" s="7">
        <v>68157.119999999995</v>
      </c>
      <c r="J9" s="7">
        <v>64834</v>
      </c>
      <c r="K9" s="94">
        <v>642</v>
      </c>
      <c r="L9" s="94">
        <v>72425</v>
      </c>
      <c r="M9" s="94">
        <v>73067</v>
      </c>
      <c r="N9" s="7">
        <v>73067</v>
      </c>
      <c r="O9" s="7">
        <v>73067</v>
      </c>
      <c r="P9" s="2"/>
    </row>
    <row r="10" spans="1:21" x14ac:dyDescent="0.25">
      <c r="A10" s="5" t="s">
        <v>62</v>
      </c>
      <c r="B10" s="4">
        <v>1</v>
      </c>
      <c r="C10" s="4">
        <v>1</v>
      </c>
      <c r="D10" s="4"/>
      <c r="E10" s="4">
        <v>614</v>
      </c>
      <c r="F10" s="28"/>
      <c r="G10" s="3" t="s">
        <v>64</v>
      </c>
      <c r="H10" s="7">
        <v>0</v>
      </c>
      <c r="I10" s="7">
        <v>0</v>
      </c>
      <c r="J10" s="7">
        <v>0</v>
      </c>
      <c r="K10" s="94"/>
      <c r="L10" s="94">
        <v>0</v>
      </c>
      <c r="M10" s="94">
        <v>0</v>
      </c>
      <c r="N10" s="7">
        <v>0</v>
      </c>
      <c r="O10" s="7">
        <v>0</v>
      </c>
      <c r="P10" s="2"/>
    </row>
    <row r="11" spans="1:21" x14ac:dyDescent="0.25">
      <c r="A11" s="5" t="s">
        <v>62</v>
      </c>
      <c r="B11" s="4">
        <v>1</v>
      </c>
      <c r="C11" s="4">
        <v>1</v>
      </c>
      <c r="D11" s="4"/>
      <c r="E11" s="4">
        <v>621</v>
      </c>
      <c r="F11" s="28"/>
      <c r="G11" s="3" t="s">
        <v>65</v>
      </c>
      <c r="H11" s="7">
        <v>17606</v>
      </c>
      <c r="I11" s="7">
        <v>243.21</v>
      </c>
      <c r="J11" s="7">
        <v>7174.39</v>
      </c>
      <c r="K11" s="94"/>
      <c r="L11" s="94">
        <v>25537</v>
      </c>
      <c r="M11" s="94">
        <v>25537</v>
      </c>
      <c r="N11" s="7">
        <v>25537</v>
      </c>
      <c r="O11" s="7">
        <v>25537</v>
      </c>
      <c r="P11" s="2"/>
    </row>
    <row r="12" spans="1:21" x14ac:dyDescent="0.25">
      <c r="A12" s="5" t="s">
        <v>62</v>
      </c>
      <c r="B12" s="4">
        <v>1</v>
      </c>
      <c r="C12" s="4">
        <v>1</v>
      </c>
      <c r="D12" s="4"/>
      <c r="E12" s="4">
        <v>623</v>
      </c>
      <c r="F12" s="28"/>
      <c r="G12" s="3" t="s">
        <v>66</v>
      </c>
      <c r="H12" s="7">
        <v>0</v>
      </c>
      <c r="I12" s="7">
        <v>6920.09</v>
      </c>
      <c r="J12" s="7">
        <v>3899.93</v>
      </c>
      <c r="K12" s="94"/>
      <c r="L12" s="94">
        <v>0</v>
      </c>
      <c r="M12" s="94">
        <v>0</v>
      </c>
      <c r="N12" s="7">
        <v>0</v>
      </c>
      <c r="O12" s="7">
        <v>0</v>
      </c>
      <c r="P12" s="2"/>
    </row>
    <row r="13" spans="1:21" x14ac:dyDescent="0.25">
      <c r="A13" s="5" t="s">
        <v>62</v>
      </c>
      <c r="B13" s="4">
        <v>1</v>
      </c>
      <c r="C13" s="4">
        <v>1</v>
      </c>
      <c r="D13" s="4"/>
      <c r="E13" s="4">
        <v>625</v>
      </c>
      <c r="F13" s="28" t="s">
        <v>12</v>
      </c>
      <c r="G13" s="3" t="s">
        <v>67</v>
      </c>
      <c r="H13" s="7">
        <v>0</v>
      </c>
      <c r="I13" s="7">
        <v>1009.92</v>
      </c>
      <c r="J13" s="7">
        <v>500.13</v>
      </c>
      <c r="K13" s="94"/>
      <c r="L13" s="94">
        <v>0</v>
      </c>
      <c r="M13" s="94">
        <v>0</v>
      </c>
      <c r="N13" s="7">
        <v>0</v>
      </c>
      <c r="O13" s="7">
        <v>0</v>
      </c>
      <c r="P13" s="2"/>
    </row>
    <row r="14" spans="1:21" x14ac:dyDescent="0.25">
      <c r="A14" s="5" t="s">
        <v>62</v>
      </c>
      <c r="B14" s="4">
        <v>1</v>
      </c>
      <c r="C14" s="4">
        <v>1</v>
      </c>
      <c r="D14" s="4"/>
      <c r="E14" s="4">
        <v>625</v>
      </c>
      <c r="F14" s="28" t="s">
        <v>14</v>
      </c>
      <c r="G14" s="3" t="s">
        <v>68</v>
      </c>
      <c r="H14" s="7">
        <v>0</v>
      </c>
      <c r="I14" s="7">
        <v>10185.66</v>
      </c>
      <c r="J14" s="7">
        <v>5471.36</v>
      </c>
      <c r="K14" s="94"/>
      <c r="L14" s="94">
        <v>0</v>
      </c>
      <c r="M14" s="94">
        <v>0</v>
      </c>
      <c r="N14" s="7">
        <v>0</v>
      </c>
      <c r="O14" s="7">
        <v>0</v>
      </c>
      <c r="P14" s="2"/>
    </row>
    <row r="15" spans="1:21" x14ac:dyDescent="0.25">
      <c r="A15" s="5" t="s">
        <v>62</v>
      </c>
      <c r="B15" s="4">
        <v>1</v>
      </c>
      <c r="C15" s="4">
        <v>1</v>
      </c>
      <c r="D15" s="4"/>
      <c r="E15" s="4">
        <v>625</v>
      </c>
      <c r="F15" s="28" t="s">
        <v>10</v>
      </c>
      <c r="G15" s="3" t="s">
        <v>69</v>
      </c>
      <c r="H15" s="7">
        <v>0</v>
      </c>
      <c r="I15" s="7">
        <v>536.16</v>
      </c>
      <c r="J15" s="7">
        <v>289.39999999999998</v>
      </c>
      <c r="K15" s="94"/>
      <c r="L15" s="94">
        <v>0</v>
      </c>
      <c r="M15" s="94">
        <v>0</v>
      </c>
      <c r="N15" s="7">
        <v>0</v>
      </c>
      <c r="O15" s="7">
        <v>0</v>
      </c>
      <c r="P15" s="2"/>
    </row>
    <row r="16" spans="1:21" x14ac:dyDescent="0.25">
      <c r="A16" s="5" t="s">
        <v>62</v>
      </c>
      <c r="B16" s="4">
        <v>1</v>
      </c>
      <c r="C16" s="4">
        <v>1</v>
      </c>
      <c r="D16" s="4"/>
      <c r="E16" s="4">
        <v>625</v>
      </c>
      <c r="F16" s="28" t="s">
        <v>24</v>
      </c>
      <c r="G16" s="3" t="s">
        <v>70</v>
      </c>
      <c r="H16" s="7">
        <v>0</v>
      </c>
      <c r="I16" s="7">
        <v>2061.9499999999998</v>
      </c>
      <c r="J16" s="7">
        <v>111.66</v>
      </c>
      <c r="K16" s="94"/>
      <c r="L16" s="94">
        <v>0</v>
      </c>
      <c r="M16" s="94">
        <v>0</v>
      </c>
      <c r="N16" s="7">
        <v>0</v>
      </c>
      <c r="O16" s="7">
        <v>0</v>
      </c>
      <c r="P16" s="2"/>
    </row>
    <row r="17" spans="1:16" x14ac:dyDescent="0.25">
      <c r="A17" s="5" t="s">
        <v>62</v>
      </c>
      <c r="B17" s="4">
        <v>1</v>
      </c>
      <c r="C17" s="4">
        <v>1</v>
      </c>
      <c r="D17" s="4"/>
      <c r="E17" s="4">
        <v>625</v>
      </c>
      <c r="F17" s="28" t="s">
        <v>71</v>
      </c>
      <c r="G17" s="3" t="s">
        <v>72</v>
      </c>
      <c r="H17" s="7">
        <v>0</v>
      </c>
      <c r="I17" s="7">
        <v>681.23</v>
      </c>
      <c r="J17" s="7">
        <v>337.04</v>
      </c>
      <c r="K17" s="94"/>
      <c r="L17" s="94">
        <v>0</v>
      </c>
      <c r="M17" s="94">
        <v>0</v>
      </c>
      <c r="N17" s="7">
        <v>0</v>
      </c>
      <c r="O17" s="7">
        <v>0</v>
      </c>
      <c r="P17" s="2"/>
    </row>
    <row r="18" spans="1:16" x14ac:dyDescent="0.25">
      <c r="A18" s="5" t="s">
        <v>62</v>
      </c>
      <c r="B18" s="4">
        <v>1</v>
      </c>
      <c r="C18" s="4">
        <v>1</v>
      </c>
      <c r="D18" s="4"/>
      <c r="E18" s="4">
        <v>625</v>
      </c>
      <c r="F18" s="28" t="s">
        <v>73</v>
      </c>
      <c r="G18" s="3" t="s">
        <v>74</v>
      </c>
      <c r="H18" s="7">
        <v>0</v>
      </c>
      <c r="I18" s="7">
        <v>3455.43</v>
      </c>
      <c r="J18" s="7">
        <v>1856.12</v>
      </c>
      <c r="K18" s="94"/>
      <c r="L18" s="94">
        <v>0</v>
      </c>
      <c r="M18" s="94">
        <v>0</v>
      </c>
      <c r="N18" s="7">
        <v>0</v>
      </c>
      <c r="O18" s="7">
        <v>0</v>
      </c>
      <c r="P18" s="2"/>
    </row>
    <row r="19" spans="1:16" x14ac:dyDescent="0.25">
      <c r="A19" s="5" t="s">
        <v>62</v>
      </c>
      <c r="B19" s="4">
        <v>1</v>
      </c>
      <c r="C19" s="4">
        <v>1</v>
      </c>
      <c r="D19" s="4"/>
      <c r="E19" s="4">
        <v>627</v>
      </c>
      <c r="F19" s="28"/>
      <c r="G19" s="3" t="s">
        <v>148</v>
      </c>
      <c r="H19" s="7">
        <v>0</v>
      </c>
      <c r="I19" s="7">
        <v>1025.3699999999999</v>
      </c>
      <c r="J19" s="7">
        <v>507.97</v>
      </c>
      <c r="K19" s="94"/>
      <c r="L19" s="94">
        <v>0</v>
      </c>
      <c r="M19" s="94">
        <v>0</v>
      </c>
      <c r="N19" s="7">
        <v>0</v>
      </c>
      <c r="O19" s="7">
        <v>0</v>
      </c>
      <c r="P19" s="2"/>
    </row>
    <row r="20" spans="1:16" x14ac:dyDescent="0.25">
      <c r="A20" s="5" t="s">
        <v>62</v>
      </c>
      <c r="B20" s="4">
        <v>1</v>
      </c>
      <c r="C20" s="4">
        <v>1</v>
      </c>
      <c r="D20" s="4"/>
      <c r="E20" s="4">
        <v>631</v>
      </c>
      <c r="F20" s="28" t="s">
        <v>12</v>
      </c>
      <c r="G20" s="3" t="s">
        <v>75</v>
      </c>
      <c r="H20" s="7">
        <v>200</v>
      </c>
      <c r="I20" s="7">
        <v>4.3</v>
      </c>
      <c r="J20" s="7">
        <v>200</v>
      </c>
      <c r="K20" s="94"/>
      <c r="L20" s="94">
        <v>200</v>
      </c>
      <c r="M20" s="94">
        <v>200</v>
      </c>
      <c r="N20" s="7">
        <v>200</v>
      </c>
      <c r="O20" s="7">
        <v>200</v>
      </c>
      <c r="P20" s="2"/>
    </row>
    <row r="21" spans="1:16" x14ac:dyDescent="0.25">
      <c r="A21" s="5" t="s">
        <v>62</v>
      </c>
      <c r="B21" s="4">
        <v>1</v>
      </c>
      <c r="C21" s="4">
        <v>1</v>
      </c>
      <c r="D21" s="4"/>
      <c r="E21" s="4">
        <v>631</v>
      </c>
      <c r="F21" s="28" t="s">
        <v>14</v>
      </c>
      <c r="G21" s="3" t="s">
        <v>76</v>
      </c>
      <c r="H21" s="7">
        <v>200</v>
      </c>
      <c r="I21" s="7">
        <v>142.53</v>
      </c>
      <c r="J21" s="7">
        <v>200</v>
      </c>
      <c r="K21" s="94"/>
      <c r="L21" s="94">
        <v>200</v>
      </c>
      <c r="M21" s="94">
        <v>200</v>
      </c>
      <c r="N21" s="7">
        <v>200</v>
      </c>
      <c r="O21" s="7">
        <v>200</v>
      </c>
      <c r="P21" s="2"/>
    </row>
    <row r="22" spans="1:16" x14ac:dyDescent="0.25">
      <c r="A22" s="5" t="s">
        <v>62</v>
      </c>
      <c r="B22" s="4">
        <v>1</v>
      </c>
      <c r="C22" s="4">
        <v>1</v>
      </c>
      <c r="D22" s="4"/>
      <c r="E22" s="4">
        <v>632</v>
      </c>
      <c r="F22" s="28" t="s">
        <v>12</v>
      </c>
      <c r="G22" s="3" t="s">
        <v>77</v>
      </c>
      <c r="H22" s="7">
        <v>5000</v>
      </c>
      <c r="I22" s="7">
        <v>4027.68</v>
      </c>
      <c r="J22" s="7">
        <v>5000</v>
      </c>
      <c r="K22" s="94"/>
      <c r="L22" s="94">
        <v>6000</v>
      </c>
      <c r="M22" s="94">
        <v>6000</v>
      </c>
      <c r="N22" s="7">
        <v>7200</v>
      </c>
      <c r="O22" s="7">
        <v>7200</v>
      </c>
      <c r="P22" s="2"/>
    </row>
    <row r="23" spans="1:16" x14ac:dyDescent="0.25">
      <c r="A23" s="5" t="s">
        <v>62</v>
      </c>
      <c r="B23" s="4">
        <v>1</v>
      </c>
      <c r="C23" s="4">
        <v>1</v>
      </c>
      <c r="D23" s="4"/>
      <c r="E23" s="29">
        <v>632</v>
      </c>
      <c r="F23" s="28" t="s">
        <v>14</v>
      </c>
      <c r="G23" s="3" t="s">
        <v>78</v>
      </c>
      <c r="H23" s="7">
        <v>150</v>
      </c>
      <c r="I23" s="7">
        <v>0</v>
      </c>
      <c r="J23" s="7">
        <v>150</v>
      </c>
      <c r="K23" s="94"/>
      <c r="L23" s="94">
        <v>0</v>
      </c>
      <c r="M23" s="94">
        <v>0</v>
      </c>
      <c r="N23" s="7">
        <v>0</v>
      </c>
      <c r="O23" s="7">
        <v>0</v>
      </c>
      <c r="P23" s="2"/>
    </row>
    <row r="24" spans="1:16" x14ac:dyDescent="0.25">
      <c r="A24" s="5" t="s">
        <v>62</v>
      </c>
      <c r="B24" s="4">
        <v>1</v>
      </c>
      <c r="C24" s="4">
        <v>1</v>
      </c>
      <c r="D24" s="4"/>
      <c r="E24" s="4">
        <v>632</v>
      </c>
      <c r="F24" s="28" t="s">
        <v>10</v>
      </c>
      <c r="G24" s="3" t="s">
        <v>79</v>
      </c>
      <c r="H24" s="7">
        <v>3800</v>
      </c>
      <c r="I24" s="7">
        <v>1679.69</v>
      </c>
      <c r="J24" s="7">
        <v>2000</v>
      </c>
      <c r="K24" s="94"/>
      <c r="L24" s="94">
        <v>2500</v>
      </c>
      <c r="M24" s="94">
        <v>2500</v>
      </c>
      <c r="N24" s="7">
        <v>2500</v>
      </c>
      <c r="O24" s="7">
        <v>2500</v>
      </c>
      <c r="P24" s="2"/>
    </row>
    <row r="25" spans="1:16" x14ac:dyDescent="0.25">
      <c r="A25" s="5" t="s">
        <v>62</v>
      </c>
      <c r="B25" s="4">
        <v>1</v>
      </c>
      <c r="C25" s="4">
        <v>1</v>
      </c>
      <c r="D25" s="4"/>
      <c r="E25" s="4">
        <v>632</v>
      </c>
      <c r="F25" s="28" t="s">
        <v>24</v>
      </c>
      <c r="G25" s="3" t="s">
        <v>80</v>
      </c>
      <c r="H25" s="7">
        <v>0</v>
      </c>
      <c r="I25" s="7">
        <v>640.46</v>
      </c>
      <c r="J25" s="7">
        <v>4600</v>
      </c>
      <c r="K25" s="94"/>
      <c r="L25" s="94">
        <v>4000</v>
      </c>
      <c r="M25" s="94">
        <v>4000</v>
      </c>
      <c r="N25" s="7">
        <v>4000</v>
      </c>
      <c r="O25" s="7">
        <v>4000</v>
      </c>
      <c r="P25" s="2"/>
    </row>
    <row r="26" spans="1:16" x14ac:dyDescent="0.25">
      <c r="A26" s="5" t="s">
        <v>62</v>
      </c>
      <c r="B26" s="4">
        <v>1</v>
      </c>
      <c r="C26" s="4">
        <v>1</v>
      </c>
      <c r="D26" s="4"/>
      <c r="E26" s="4">
        <v>632</v>
      </c>
      <c r="F26" s="28" t="s">
        <v>71</v>
      </c>
      <c r="G26" s="3" t="s">
        <v>81</v>
      </c>
      <c r="H26" s="7">
        <v>0</v>
      </c>
      <c r="I26" s="7">
        <v>2066.27</v>
      </c>
      <c r="J26" s="7">
        <v>2000</v>
      </c>
      <c r="K26" s="94"/>
      <c r="L26" s="94">
        <v>2000</v>
      </c>
      <c r="M26" s="94">
        <v>2000</v>
      </c>
      <c r="N26" s="7">
        <v>2000</v>
      </c>
      <c r="O26" s="7">
        <v>2000</v>
      </c>
      <c r="P26" s="2"/>
    </row>
    <row r="27" spans="1:16" x14ac:dyDescent="0.25">
      <c r="A27" s="5" t="s">
        <v>62</v>
      </c>
      <c r="B27" s="4">
        <v>1</v>
      </c>
      <c r="C27" s="4">
        <v>1</v>
      </c>
      <c r="D27" s="4"/>
      <c r="E27" s="4">
        <v>633</v>
      </c>
      <c r="F27" s="28" t="s">
        <v>12</v>
      </c>
      <c r="G27" s="3" t="s">
        <v>82</v>
      </c>
      <c r="H27" s="7">
        <v>700</v>
      </c>
      <c r="I27" s="7">
        <v>0</v>
      </c>
      <c r="J27" s="7">
        <v>1000</v>
      </c>
      <c r="K27" s="94"/>
      <c r="L27" s="94">
        <v>1000</v>
      </c>
      <c r="M27" s="94">
        <v>1000</v>
      </c>
      <c r="N27" s="7">
        <v>1000</v>
      </c>
      <c r="O27" s="7">
        <v>1000</v>
      </c>
      <c r="P27" s="2"/>
    </row>
    <row r="28" spans="1:16" x14ac:dyDescent="0.25">
      <c r="A28" s="5" t="s">
        <v>62</v>
      </c>
      <c r="B28" s="4">
        <v>1</v>
      </c>
      <c r="C28" s="4">
        <v>1</v>
      </c>
      <c r="D28" s="4"/>
      <c r="E28" s="4">
        <v>633</v>
      </c>
      <c r="F28" s="28" t="s">
        <v>14</v>
      </c>
      <c r="G28" s="3" t="s">
        <v>83</v>
      </c>
      <c r="H28" s="7">
        <v>0</v>
      </c>
      <c r="I28" s="7">
        <v>901</v>
      </c>
      <c r="J28" s="7">
        <v>1000</v>
      </c>
      <c r="K28" s="94"/>
      <c r="L28" s="94">
        <v>1000</v>
      </c>
      <c r="M28" s="94">
        <v>1000</v>
      </c>
      <c r="N28" s="7">
        <v>1000</v>
      </c>
      <c r="O28" s="7">
        <v>1000</v>
      </c>
      <c r="P28" s="2"/>
    </row>
    <row r="29" spans="1:16" ht="23.25" x14ac:dyDescent="0.25">
      <c r="A29" s="5" t="s">
        <v>62</v>
      </c>
      <c r="B29" s="4">
        <v>1</v>
      </c>
      <c r="C29" s="4">
        <v>1</v>
      </c>
      <c r="D29" s="4"/>
      <c r="E29" s="4">
        <v>633</v>
      </c>
      <c r="F29" s="28" t="s">
        <v>24</v>
      </c>
      <c r="G29" s="6" t="s">
        <v>84</v>
      </c>
      <c r="H29" s="7">
        <v>0</v>
      </c>
      <c r="I29" s="7">
        <v>1969.99</v>
      </c>
      <c r="J29" s="7">
        <v>1000</v>
      </c>
      <c r="K29" s="94"/>
      <c r="L29" s="94">
        <v>0</v>
      </c>
      <c r="M29" s="94">
        <v>0</v>
      </c>
      <c r="N29" s="7">
        <v>0</v>
      </c>
      <c r="O29" s="7">
        <v>0</v>
      </c>
      <c r="P29" s="2"/>
    </row>
    <row r="30" spans="1:16" x14ac:dyDescent="0.25">
      <c r="A30" s="5" t="s">
        <v>62</v>
      </c>
      <c r="B30" s="4">
        <v>1</v>
      </c>
      <c r="C30" s="4">
        <v>1</v>
      </c>
      <c r="D30" s="4"/>
      <c r="E30" s="4">
        <v>633</v>
      </c>
      <c r="F30" s="28" t="s">
        <v>32</v>
      </c>
      <c r="G30" s="3" t="s">
        <v>85</v>
      </c>
      <c r="H30" s="7">
        <v>4200</v>
      </c>
      <c r="I30" s="7">
        <v>3286.73</v>
      </c>
      <c r="J30" s="7">
        <v>3700</v>
      </c>
      <c r="K30" s="94"/>
      <c r="L30" s="94">
        <v>3500</v>
      </c>
      <c r="M30" s="94">
        <v>3500</v>
      </c>
      <c r="N30" s="7">
        <v>3500</v>
      </c>
      <c r="O30" s="7">
        <v>3500</v>
      </c>
      <c r="P30" s="2"/>
    </row>
    <row r="31" spans="1:16" x14ac:dyDescent="0.25">
      <c r="A31" s="5" t="s">
        <v>62</v>
      </c>
      <c r="B31" s="4">
        <v>1</v>
      </c>
      <c r="C31" s="4">
        <v>1</v>
      </c>
      <c r="D31" s="4"/>
      <c r="E31" s="4">
        <v>633</v>
      </c>
      <c r="F31" s="28" t="s">
        <v>73</v>
      </c>
      <c r="G31" s="3" t="s">
        <v>86</v>
      </c>
      <c r="H31" s="7">
        <v>0</v>
      </c>
      <c r="I31" s="7">
        <v>0</v>
      </c>
      <c r="J31" s="7">
        <v>0</v>
      </c>
      <c r="K31" s="94"/>
      <c r="L31" s="94">
        <v>0</v>
      </c>
      <c r="M31" s="94">
        <v>0</v>
      </c>
      <c r="N31" s="7">
        <v>0</v>
      </c>
      <c r="O31" s="7">
        <v>0</v>
      </c>
      <c r="P31" s="2"/>
    </row>
    <row r="32" spans="1:16" ht="23.25" x14ac:dyDescent="0.25">
      <c r="A32" s="5" t="s">
        <v>62</v>
      </c>
      <c r="B32" s="4">
        <v>1</v>
      </c>
      <c r="C32" s="4">
        <v>1</v>
      </c>
      <c r="D32" s="4"/>
      <c r="E32" s="4">
        <v>633</v>
      </c>
      <c r="F32" s="28" t="s">
        <v>87</v>
      </c>
      <c r="G32" s="6" t="s">
        <v>88</v>
      </c>
      <c r="H32" s="7">
        <v>500</v>
      </c>
      <c r="I32" s="7">
        <v>1953.51</v>
      </c>
      <c r="J32" s="7">
        <v>2000</v>
      </c>
      <c r="K32" s="94"/>
      <c r="L32" s="94">
        <v>2000</v>
      </c>
      <c r="M32" s="94">
        <v>2000</v>
      </c>
      <c r="N32" s="7">
        <v>2000</v>
      </c>
      <c r="O32" s="7">
        <v>2000</v>
      </c>
      <c r="P32" s="2"/>
    </row>
    <row r="33" spans="1:16" x14ac:dyDescent="0.25">
      <c r="A33" s="5" t="s">
        <v>62</v>
      </c>
      <c r="B33" s="4">
        <v>1</v>
      </c>
      <c r="C33" s="4">
        <v>1</v>
      </c>
      <c r="D33" s="4"/>
      <c r="E33" s="4">
        <v>633</v>
      </c>
      <c r="F33" s="28" t="s">
        <v>89</v>
      </c>
      <c r="G33" s="3" t="s">
        <v>90</v>
      </c>
      <c r="H33" s="7">
        <v>0</v>
      </c>
      <c r="I33" s="7">
        <v>0</v>
      </c>
      <c r="J33" s="7">
        <v>0</v>
      </c>
      <c r="K33" s="94"/>
      <c r="L33" s="94">
        <v>0</v>
      </c>
      <c r="M33" s="94">
        <v>0</v>
      </c>
      <c r="N33" s="7">
        <v>0</v>
      </c>
      <c r="O33" s="7">
        <v>0</v>
      </c>
      <c r="P33" s="2"/>
    </row>
    <row r="34" spans="1:16" x14ac:dyDescent="0.25">
      <c r="A34" s="5" t="s">
        <v>62</v>
      </c>
      <c r="B34" s="4">
        <v>1</v>
      </c>
      <c r="C34" s="4">
        <v>1</v>
      </c>
      <c r="D34" s="4"/>
      <c r="E34" s="4">
        <v>633</v>
      </c>
      <c r="F34" s="28" t="s">
        <v>42</v>
      </c>
      <c r="G34" s="3" t="s">
        <v>91</v>
      </c>
      <c r="H34" s="7">
        <v>0</v>
      </c>
      <c r="I34" s="7">
        <v>360.27</v>
      </c>
      <c r="J34" s="7">
        <v>500</v>
      </c>
      <c r="K34" s="94"/>
      <c r="L34" s="94">
        <v>400</v>
      </c>
      <c r="M34" s="94">
        <v>400</v>
      </c>
      <c r="N34" s="7">
        <v>400</v>
      </c>
      <c r="O34" s="7">
        <v>400</v>
      </c>
      <c r="P34" s="2"/>
    </row>
    <row r="35" spans="1:16" x14ac:dyDescent="0.25">
      <c r="A35" s="5" t="s">
        <v>62</v>
      </c>
      <c r="B35" s="4">
        <v>1</v>
      </c>
      <c r="C35" s="4">
        <v>1</v>
      </c>
      <c r="D35" s="4"/>
      <c r="E35" s="4">
        <v>633</v>
      </c>
      <c r="F35" s="28" t="s">
        <v>20</v>
      </c>
      <c r="G35" s="3" t="s">
        <v>92</v>
      </c>
      <c r="H35" s="7">
        <v>0</v>
      </c>
      <c r="I35" s="7">
        <v>0</v>
      </c>
      <c r="J35" s="7">
        <v>0</v>
      </c>
      <c r="K35" s="94"/>
      <c r="L35" s="94">
        <v>500</v>
      </c>
      <c r="M35" s="94">
        <v>500</v>
      </c>
      <c r="N35" s="7">
        <v>500</v>
      </c>
      <c r="O35" s="7">
        <v>500</v>
      </c>
      <c r="P35" s="2"/>
    </row>
    <row r="36" spans="1:16" x14ac:dyDescent="0.25">
      <c r="A36" s="5" t="s">
        <v>62</v>
      </c>
      <c r="B36" s="4">
        <v>1</v>
      </c>
      <c r="C36" s="4">
        <v>1</v>
      </c>
      <c r="D36" s="4"/>
      <c r="E36" s="4">
        <v>633</v>
      </c>
      <c r="F36" s="28" t="s">
        <v>93</v>
      </c>
      <c r="G36" s="3" t="s">
        <v>94</v>
      </c>
      <c r="H36" s="7">
        <v>500</v>
      </c>
      <c r="I36" s="7">
        <v>0</v>
      </c>
      <c r="J36" s="7">
        <v>500</v>
      </c>
      <c r="K36" s="94"/>
      <c r="L36" s="94">
        <v>500</v>
      </c>
      <c r="M36" s="94">
        <v>500</v>
      </c>
      <c r="N36" s="7">
        <v>500</v>
      </c>
      <c r="O36" s="7">
        <v>500</v>
      </c>
      <c r="P36" s="2"/>
    </row>
    <row r="37" spans="1:16" x14ac:dyDescent="0.25">
      <c r="A37" s="5" t="s">
        <v>62</v>
      </c>
      <c r="B37" s="4">
        <v>1</v>
      </c>
      <c r="C37" s="4">
        <v>1</v>
      </c>
      <c r="D37" s="4"/>
      <c r="E37" s="4">
        <v>634</v>
      </c>
      <c r="F37" s="28" t="s">
        <v>12</v>
      </c>
      <c r="G37" s="3" t="s">
        <v>95</v>
      </c>
      <c r="H37" s="7">
        <v>1500</v>
      </c>
      <c r="I37" s="7">
        <v>770.23</v>
      </c>
      <c r="J37" s="7">
        <v>1500</v>
      </c>
      <c r="K37" s="94"/>
      <c r="L37" s="94">
        <v>1200</v>
      </c>
      <c r="M37" s="94">
        <v>1200</v>
      </c>
      <c r="N37" s="7">
        <v>1200</v>
      </c>
      <c r="O37" s="7">
        <v>1200</v>
      </c>
      <c r="P37" s="2"/>
    </row>
    <row r="38" spans="1:16" ht="23.25" x14ac:dyDescent="0.25">
      <c r="A38" s="5" t="s">
        <v>62</v>
      </c>
      <c r="B38" s="4">
        <v>1</v>
      </c>
      <c r="C38" s="4">
        <v>1</v>
      </c>
      <c r="D38" s="4"/>
      <c r="E38" s="4">
        <v>634</v>
      </c>
      <c r="F38" s="28" t="s">
        <v>14</v>
      </c>
      <c r="G38" s="6" t="s">
        <v>96</v>
      </c>
      <c r="H38" s="7">
        <v>500</v>
      </c>
      <c r="I38" s="7">
        <v>712.46</v>
      </c>
      <c r="J38" s="7">
        <v>1000</v>
      </c>
      <c r="K38" s="94"/>
      <c r="L38" s="94">
        <v>1000</v>
      </c>
      <c r="M38" s="94">
        <v>1000</v>
      </c>
      <c r="N38" s="7">
        <v>1000</v>
      </c>
      <c r="O38" s="7">
        <v>1000</v>
      </c>
      <c r="P38" s="2"/>
    </row>
    <row r="39" spans="1:16" x14ac:dyDescent="0.25">
      <c r="A39" s="5" t="s">
        <v>62</v>
      </c>
      <c r="B39" s="4">
        <v>1</v>
      </c>
      <c r="C39" s="4">
        <v>1</v>
      </c>
      <c r="D39" s="4"/>
      <c r="E39" s="4">
        <v>634</v>
      </c>
      <c r="F39" s="28" t="s">
        <v>10</v>
      </c>
      <c r="G39" s="3" t="s">
        <v>97</v>
      </c>
      <c r="H39" s="7">
        <v>0</v>
      </c>
      <c r="I39" s="7">
        <v>556.80999999999995</v>
      </c>
      <c r="J39" s="7">
        <v>600</v>
      </c>
      <c r="K39" s="94"/>
      <c r="L39" s="94">
        <v>600</v>
      </c>
      <c r="M39" s="94">
        <v>600</v>
      </c>
      <c r="N39" s="7">
        <v>600</v>
      </c>
      <c r="O39" s="7">
        <v>600</v>
      </c>
    </row>
    <row r="40" spans="1:16" x14ac:dyDescent="0.25">
      <c r="A40" s="5" t="s">
        <v>62</v>
      </c>
      <c r="B40" s="4">
        <v>1</v>
      </c>
      <c r="C40" s="4">
        <v>1</v>
      </c>
      <c r="D40" s="4"/>
      <c r="E40" s="4">
        <v>634</v>
      </c>
      <c r="F40" s="28" t="s">
        <v>71</v>
      </c>
      <c r="G40" s="3" t="s">
        <v>98</v>
      </c>
      <c r="H40" s="7">
        <v>100</v>
      </c>
      <c r="I40" s="7">
        <v>12.67</v>
      </c>
      <c r="J40" s="7">
        <v>200</v>
      </c>
      <c r="K40" s="94"/>
      <c r="L40" s="94">
        <v>100</v>
      </c>
      <c r="M40" s="94">
        <v>100</v>
      </c>
      <c r="N40" s="7">
        <v>100</v>
      </c>
      <c r="O40" s="7">
        <v>100</v>
      </c>
    </row>
    <row r="41" spans="1:16" ht="23.25" x14ac:dyDescent="0.25">
      <c r="A41" s="5" t="s">
        <v>62</v>
      </c>
      <c r="B41" s="4">
        <v>1</v>
      </c>
      <c r="C41" s="4">
        <v>1</v>
      </c>
      <c r="D41" s="4"/>
      <c r="E41" s="4">
        <v>635</v>
      </c>
      <c r="F41" s="28" t="s">
        <v>14</v>
      </c>
      <c r="G41" s="6" t="s">
        <v>99</v>
      </c>
      <c r="H41" s="7">
        <v>1000</v>
      </c>
      <c r="I41" s="7">
        <v>0</v>
      </c>
      <c r="J41" s="7">
        <v>1000</v>
      </c>
      <c r="K41" s="94"/>
      <c r="L41" s="94">
        <v>1000</v>
      </c>
      <c r="M41" s="94">
        <v>1000</v>
      </c>
      <c r="N41" s="7">
        <v>1000</v>
      </c>
      <c r="O41" s="7">
        <v>1000</v>
      </c>
    </row>
    <row r="42" spans="1:16" ht="34.5" x14ac:dyDescent="0.25">
      <c r="A42" s="26" t="s">
        <v>62</v>
      </c>
      <c r="B42" s="4">
        <v>1</v>
      </c>
      <c r="C42" s="4">
        <v>1</v>
      </c>
      <c r="D42" s="4"/>
      <c r="E42" s="4">
        <v>635</v>
      </c>
      <c r="F42" s="28" t="s">
        <v>24</v>
      </c>
      <c r="G42" s="6" t="s">
        <v>100</v>
      </c>
      <c r="H42" s="7">
        <v>500</v>
      </c>
      <c r="I42" s="7">
        <v>125</v>
      </c>
      <c r="J42" s="7">
        <v>500</v>
      </c>
      <c r="K42" s="94"/>
      <c r="L42" s="94">
        <v>500</v>
      </c>
      <c r="M42" s="94">
        <v>500</v>
      </c>
      <c r="N42" s="7">
        <v>500</v>
      </c>
      <c r="O42" s="7">
        <v>500</v>
      </c>
    </row>
    <row r="43" spans="1:16" ht="23.25" x14ac:dyDescent="0.25">
      <c r="A43" s="26" t="s">
        <v>62</v>
      </c>
      <c r="B43" s="4">
        <v>1</v>
      </c>
      <c r="C43" s="4">
        <v>1</v>
      </c>
      <c r="D43" s="4"/>
      <c r="E43" s="4">
        <v>635</v>
      </c>
      <c r="F43" s="28" t="s">
        <v>32</v>
      </c>
      <c r="G43" s="6" t="s">
        <v>101</v>
      </c>
      <c r="H43" s="7">
        <v>3000</v>
      </c>
      <c r="I43" s="7">
        <v>0</v>
      </c>
      <c r="J43" s="7">
        <v>3000</v>
      </c>
      <c r="K43" s="94"/>
      <c r="L43" s="94">
        <v>3000</v>
      </c>
      <c r="M43" s="94">
        <v>3000</v>
      </c>
      <c r="N43" s="7">
        <v>3000</v>
      </c>
      <c r="O43" s="7">
        <v>3000</v>
      </c>
    </row>
    <row r="44" spans="1:16" x14ac:dyDescent="0.25">
      <c r="A44" s="5" t="s">
        <v>62</v>
      </c>
      <c r="B44" s="4">
        <v>1</v>
      </c>
      <c r="C44" s="4">
        <v>1</v>
      </c>
      <c r="D44" s="3"/>
      <c r="E44" s="4">
        <v>635</v>
      </c>
      <c r="F44" s="5" t="s">
        <v>87</v>
      </c>
      <c r="G44" s="6" t="s">
        <v>102</v>
      </c>
      <c r="H44" s="7">
        <v>800</v>
      </c>
      <c r="I44" s="7">
        <v>705.72</v>
      </c>
      <c r="J44" s="7">
        <v>2500</v>
      </c>
      <c r="K44" s="94"/>
      <c r="L44" s="94">
        <v>1000</v>
      </c>
      <c r="M44" s="94">
        <v>1000</v>
      </c>
      <c r="N44" s="7">
        <v>1000</v>
      </c>
      <c r="O44" s="7">
        <v>1000</v>
      </c>
    </row>
    <row r="45" spans="1:16" ht="34.5" x14ac:dyDescent="0.25">
      <c r="A45" s="5" t="s">
        <v>62</v>
      </c>
      <c r="B45" s="4">
        <v>1</v>
      </c>
      <c r="C45" s="4">
        <v>1</v>
      </c>
      <c r="D45" s="3"/>
      <c r="E45" s="4">
        <v>636</v>
      </c>
      <c r="F45" s="5" t="s">
        <v>14</v>
      </c>
      <c r="G45" s="6" t="s">
        <v>103</v>
      </c>
      <c r="H45" s="7">
        <v>0</v>
      </c>
      <c r="I45" s="7">
        <v>0</v>
      </c>
      <c r="J45" s="7">
        <v>0</v>
      </c>
      <c r="K45" s="94"/>
      <c r="L45" s="94">
        <v>700</v>
      </c>
      <c r="M45" s="94">
        <v>700</v>
      </c>
      <c r="N45" s="7">
        <v>700</v>
      </c>
      <c r="O45" s="7">
        <v>700</v>
      </c>
    </row>
    <row r="46" spans="1:16" x14ac:dyDescent="0.25">
      <c r="A46" s="5" t="s">
        <v>62</v>
      </c>
      <c r="B46" s="4">
        <v>1</v>
      </c>
      <c r="C46" s="4">
        <v>1</v>
      </c>
      <c r="D46" s="3"/>
      <c r="E46" s="4">
        <v>637</v>
      </c>
      <c r="F46" s="5" t="s">
        <v>12</v>
      </c>
      <c r="G46" s="3" t="s">
        <v>104</v>
      </c>
      <c r="H46" s="7">
        <v>200</v>
      </c>
      <c r="I46" s="7">
        <v>45</v>
      </c>
      <c r="J46" s="7">
        <v>200</v>
      </c>
      <c r="K46" s="94"/>
      <c r="L46" s="94">
        <v>200</v>
      </c>
      <c r="M46" s="94">
        <v>200</v>
      </c>
      <c r="N46" s="7">
        <v>200</v>
      </c>
      <c r="O46" s="7">
        <v>200</v>
      </c>
    </row>
    <row r="47" spans="1:16" x14ac:dyDescent="0.25">
      <c r="A47" s="5" t="s">
        <v>62</v>
      </c>
      <c r="B47" s="4">
        <v>1</v>
      </c>
      <c r="C47" s="4">
        <v>1</v>
      </c>
      <c r="D47" s="3"/>
      <c r="E47" s="4">
        <v>637</v>
      </c>
      <c r="F47" s="5" t="s">
        <v>10</v>
      </c>
      <c r="G47" s="3" t="s">
        <v>105</v>
      </c>
      <c r="H47" s="7">
        <v>0</v>
      </c>
      <c r="I47" s="7">
        <v>430.4</v>
      </c>
      <c r="J47" s="7">
        <v>200</v>
      </c>
      <c r="K47" s="94"/>
      <c r="L47" s="94">
        <v>450</v>
      </c>
      <c r="M47" s="94">
        <v>450</v>
      </c>
      <c r="N47" s="7">
        <v>450</v>
      </c>
      <c r="O47" s="7">
        <v>450</v>
      </c>
    </row>
    <row r="48" spans="1:16" x14ac:dyDescent="0.25">
      <c r="A48" s="5" t="s">
        <v>62</v>
      </c>
      <c r="B48" s="4">
        <v>1</v>
      </c>
      <c r="C48" s="4">
        <v>1</v>
      </c>
      <c r="D48" s="3"/>
      <c r="E48" s="4">
        <v>637</v>
      </c>
      <c r="F48" s="5" t="s">
        <v>24</v>
      </c>
      <c r="G48" s="3" t="s">
        <v>106</v>
      </c>
      <c r="H48" s="7">
        <v>5000</v>
      </c>
      <c r="I48" s="7">
        <v>9138</v>
      </c>
      <c r="J48" s="7">
        <v>11000</v>
      </c>
      <c r="K48" s="94"/>
      <c r="L48" s="94">
        <v>11000</v>
      </c>
      <c r="M48" s="94">
        <v>11000</v>
      </c>
      <c r="N48" s="7">
        <v>11000</v>
      </c>
      <c r="O48" s="7">
        <v>11000</v>
      </c>
    </row>
    <row r="49" spans="1:15" x14ac:dyDescent="0.25">
      <c r="A49" s="5" t="s">
        <v>62</v>
      </c>
      <c r="B49" s="4">
        <v>1</v>
      </c>
      <c r="C49" s="4">
        <v>1</v>
      </c>
      <c r="D49" s="3"/>
      <c r="E49" s="4">
        <v>637</v>
      </c>
      <c r="F49" s="5" t="s">
        <v>71</v>
      </c>
      <c r="G49" s="3" t="s">
        <v>107</v>
      </c>
      <c r="H49" s="7">
        <v>2000</v>
      </c>
      <c r="I49" s="7">
        <v>7760.99</v>
      </c>
      <c r="J49" s="7">
        <v>6000</v>
      </c>
      <c r="K49" s="94"/>
      <c r="L49" s="94">
        <v>6000</v>
      </c>
      <c r="M49" s="94">
        <v>6000</v>
      </c>
      <c r="N49" s="7">
        <v>6000</v>
      </c>
      <c r="O49" s="7">
        <v>6000</v>
      </c>
    </row>
    <row r="50" spans="1:15" x14ac:dyDescent="0.25">
      <c r="A50" s="5" t="s">
        <v>62</v>
      </c>
      <c r="B50" s="4">
        <v>1</v>
      </c>
      <c r="C50" s="4">
        <v>1</v>
      </c>
      <c r="D50" s="3"/>
      <c r="E50" s="4">
        <v>637</v>
      </c>
      <c r="F50" s="5" t="s">
        <v>73</v>
      </c>
      <c r="G50" s="3" t="s">
        <v>321</v>
      </c>
      <c r="H50" s="7">
        <v>0</v>
      </c>
      <c r="I50" s="7">
        <v>800</v>
      </c>
      <c r="J50" s="7">
        <v>0</v>
      </c>
      <c r="K50" s="94"/>
      <c r="L50" s="94">
        <v>0</v>
      </c>
      <c r="M50" s="94">
        <v>0</v>
      </c>
      <c r="N50" s="7">
        <v>0</v>
      </c>
      <c r="O50" s="7">
        <v>0</v>
      </c>
    </row>
    <row r="51" spans="1:15" x14ac:dyDescent="0.25">
      <c r="A51" s="5" t="s">
        <v>62</v>
      </c>
      <c r="B51" s="4">
        <v>1</v>
      </c>
      <c r="C51" s="4">
        <v>1</v>
      </c>
      <c r="D51" s="3"/>
      <c r="E51" s="4">
        <v>637</v>
      </c>
      <c r="F51" s="5" t="s">
        <v>18</v>
      </c>
      <c r="G51" s="3" t="s">
        <v>108</v>
      </c>
      <c r="H51" s="7">
        <v>0</v>
      </c>
      <c r="I51" s="7">
        <v>0</v>
      </c>
      <c r="J51" s="7">
        <v>200</v>
      </c>
      <c r="K51" s="94"/>
      <c r="L51" s="94">
        <v>300</v>
      </c>
      <c r="M51" s="94">
        <v>300</v>
      </c>
      <c r="N51" s="7">
        <v>300</v>
      </c>
      <c r="O51" s="7">
        <v>300</v>
      </c>
    </row>
    <row r="52" spans="1:15" x14ac:dyDescent="0.25">
      <c r="A52" s="5" t="s">
        <v>62</v>
      </c>
      <c r="B52" s="4">
        <v>1</v>
      </c>
      <c r="C52" s="4">
        <v>1</v>
      </c>
      <c r="D52" s="3"/>
      <c r="E52" s="4">
        <v>637</v>
      </c>
      <c r="F52" s="5" t="s">
        <v>109</v>
      </c>
      <c r="G52" s="3" t="s">
        <v>110</v>
      </c>
      <c r="H52" s="7">
        <v>1500</v>
      </c>
      <c r="I52" s="7">
        <v>1576.13</v>
      </c>
      <c r="J52" s="7">
        <v>1800</v>
      </c>
      <c r="K52" s="94"/>
      <c r="L52" s="94">
        <v>1800</v>
      </c>
      <c r="M52" s="94">
        <v>1800</v>
      </c>
      <c r="N52" s="7">
        <v>1800</v>
      </c>
      <c r="O52" s="7">
        <v>1800</v>
      </c>
    </row>
    <row r="53" spans="1:15" x14ac:dyDescent="0.25">
      <c r="A53" s="5" t="s">
        <v>62</v>
      </c>
      <c r="B53" s="4">
        <v>1</v>
      </c>
      <c r="C53" s="4">
        <v>1</v>
      </c>
      <c r="D53" s="3"/>
      <c r="E53" s="4">
        <v>637</v>
      </c>
      <c r="F53" s="5" t="s">
        <v>93</v>
      </c>
      <c r="G53" s="3" t="s">
        <v>111</v>
      </c>
      <c r="H53" s="7">
        <v>400</v>
      </c>
      <c r="I53" s="7">
        <v>588.67999999999995</v>
      </c>
      <c r="J53" s="7">
        <v>450</v>
      </c>
      <c r="K53" s="94"/>
      <c r="L53" s="94">
        <v>600</v>
      </c>
      <c r="M53" s="94">
        <v>600</v>
      </c>
      <c r="N53" s="7">
        <v>600</v>
      </c>
      <c r="O53" s="7">
        <v>600</v>
      </c>
    </row>
    <row r="54" spans="1:15" ht="23.25" x14ac:dyDescent="0.25">
      <c r="A54" s="5" t="s">
        <v>62</v>
      </c>
      <c r="B54" s="4">
        <v>1</v>
      </c>
      <c r="C54" s="4">
        <v>1</v>
      </c>
      <c r="D54" s="3"/>
      <c r="E54" s="4">
        <v>637</v>
      </c>
      <c r="F54" s="5" t="s">
        <v>39</v>
      </c>
      <c r="G54" s="6" t="s">
        <v>112</v>
      </c>
      <c r="H54" s="7">
        <v>5668</v>
      </c>
      <c r="I54" s="7">
        <v>4964.75</v>
      </c>
      <c r="J54" s="7">
        <v>9824</v>
      </c>
      <c r="K54" s="94"/>
      <c r="L54" s="94">
        <v>6100</v>
      </c>
      <c r="M54" s="94">
        <v>6100</v>
      </c>
      <c r="N54" s="7">
        <v>6100</v>
      </c>
      <c r="O54" s="7">
        <v>6100</v>
      </c>
    </row>
    <row r="55" spans="1:15" x14ac:dyDescent="0.25">
      <c r="A55" s="5" t="s">
        <v>62</v>
      </c>
      <c r="B55" s="4">
        <v>1</v>
      </c>
      <c r="C55" s="4">
        <v>1</v>
      </c>
      <c r="D55" s="3"/>
      <c r="E55" s="4">
        <v>637</v>
      </c>
      <c r="F55" s="5" t="s">
        <v>113</v>
      </c>
      <c r="G55" s="3" t="s">
        <v>114</v>
      </c>
      <c r="H55" s="7">
        <v>0</v>
      </c>
      <c r="I55" s="7">
        <v>5.08</v>
      </c>
      <c r="J55" s="7">
        <v>0</v>
      </c>
      <c r="K55" s="94"/>
      <c r="L55" s="94">
        <v>0</v>
      </c>
      <c r="M55" s="94">
        <v>0</v>
      </c>
      <c r="N55" s="7">
        <v>0</v>
      </c>
      <c r="O55" s="7">
        <v>0</v>
      </c>
    </row>
    <row r="56" spans="1:15" x14ac:dyDescent="0.25">
      <c r="A56" s="5" t="s">
        <v>62</v>
      </c>
      <c r="B56" s="4">
        <v>1</v>
      </c>
      <c r="C56" s="4">
        <v>1</v>
      </c>
      <c r="D56" s="3"/>
      <c r="E56" s="4">
        <v>637</v>
      </c>
      <c r="F56" s="5" t="s">
        <v>115</v>
      </c>
      <c r="G56" s="3" t="s">
        <v>116</v>
      </c>
      <c r="H56" s="7">
        <v>0</v>
      </c>
      <c r="I56" s="7">
        <v>7.2</v>
      </c>
      <c r="J56" s="7">
        <v>100</v>
      </c>
      <c r="K56" s="94"/>
      <c r="L56" s="94">
        <v>50</v>
      </c>
      <c r="M56" s="94">
        <v>50</v>
      </c>
      <c r="N56" s="7">
        <v>50</v>
      </c>
      <c r="O56" s="7">
        <v>50</v>
      </c>
    </row>
    <row r="57" spans="1:15" x14ac:dyDescent="0.25">
      <c r="A57" s="5" t="s">
        <v>62</v>
      </c>
      <c r="B57" s="4">
        <v>1</v>
      </c>
      <c r="C57" s="4">
        <v>1</v>
      </c>
      <c r="D57" s="3"/>
      <c r="E57" s="4">
        <v>637</v>
      </c>
      <c r="F57" s="5" t="s">
        <v>117</v>
      </c>
      <c r="G57" s="3" t="s">
        <v>118</v>
      </c>
      <c r="H57" s="7">
        <v>500</v>
      </c>
      <c r="I57" s="7">
        <v>0</v>
      </c>
      <c r="J57" s="7">
        <v>500</v>
      </c>
      <c r="K57" s="94"/>
      <c r="L57" s="94">
        <v>500</v>
      </c>
      <c r="M57" s="94">
        <v>500</v>
      </c>
      <c r="N57" s="7">
        <v>500</v>
      </c>
      <c r="O57" s="7">
        <v>500</v>
      </c>
    </row>
    <row r="58" spans="1:15" x14ac:dyDescent="0.25">
      <c r="A58" s="5" t="s">
        <v>62</v>
      </c>
      <c r="B58" s="4">
        <v>1</v>
      </c>
      <c r="C58" s="4">
        <v>1</v>
      </c>
      <c r="D58" s="3"/>
      <c r="E58" s="4">
        <v>637</v>
      </c>
      <c r="F58" s="5" t="s">
        <v>119</v>
      </c>
      <c r="G58" s="3" t="s">
        <v>120</v>
      </c>
      <c r="H58" s="7">
        <v>0</v>
      </c>
      <c r="I58" s="7">
        <v>1236</v>
      </c>
      <c r="J58" s="7">
        <v>1500</v>
      </c>
      <c r="K58" s="94"/>
      <c r="L58" s="94">
        <v>1500</v>
      </c>
      <c r="M58" s="94">
        <v>1500</v>
      </c>
      <c r="N58" s="7">
        <v>1500</v>
      </c>
      <c r="O58" s="7">
        <v>1500</v>
      </c>
    </row>
    <row r="59" spans="1:15" x14ac:dyDescent="0.25">
      <c r="A59" s="5" t="s">
        <v>62</v>
      </c>
      <c r="B59" s="4">
        <v>1</v>
      </c>
      <c r="C59" s="4">
        <v>1</v>
      </c>
      <c r="D59" s="3"/>
      <c r="E59" s="4">
        <v>642</v>
      </c>
      <c r="F59" s="5" t="s">
        <v>32</v>
      </c>
      <c r="G59" s="3" t="s">
        <v>121</v>
      </c>
      <c r="H59" s="7">
        <v>3000</v>
      </c>
      <c r="I59" s="7">
        <v>4944.2</v>
      </c>
      <c r="J59" s="7">
        <v>5000</v>
      </c>
      <c r="K59" s="94"/>
      <c r="L59" s="94">
        <v>5000</v>
      </c>
      <c r="M59" s="94">
        <v>5000</v>
      </c>
      <c r="N59" s="7">
        <v>5000</v>
      </c>
      <c r="O59" s="7">
        <v>5000</v>
      </c>
    </row>
    <row r="60" spans="1:15" x14ac:dyDescent="0.25">
      <c r="A60" s="5" t="s">
        <v>62</v>
      </c>
      <c r="B60" s="4">
        <v>1</v>
      </c>
      <c r="C60" s="4">
        <v>1</v>
      </c>
      <c r="D60" s="3"/>
      <c r="E60" s="4">
        <v>642</v>
      </c>
      <c r="F60" s="5" t="s">
        <v>109</v>
      </c>
      <c r="G60" s="3" t="s">
        <v>122</v>
      </c>
      <c r="H60" s="7">
        <v>0</v>
      </c>
      <c r="I60" s="7">
        <v>200</v>
      </c>
      <c r="J60" s="7">
        <v>0</v>
      </c>
      <c r="K60" s="94"/>
      <c r="L60" s="94">
        <v>0</v>
      </c>
      <c r="M60" s="94">
        <v>0</v>
      </c>
      <c r="N60" s="7">
        <v>0</v>
      </c>
      <c r="O60" s="7">
        <v>0</v>
      </c>
    </row>
    <row r="61" spans="1:15" s="116" customFormat="1" ht="15" customHeight="1" x14ac:dyDescent="0.25">
      <c r="A61" s="234" t="s">
        <v>142</v>
      </c>
      <c r="B61" s="235"/>
      <c r="C61" s="235"/>
      <c r="D61" s="235"/>
      <c r="E61" s="235"/>
      <c r="F61" s="235"/>
      <c r="G61" s="236"/>
      <c r="H61" s="117">
        <f t="shared" ref="H61:O61" si="0">SUM(H9:H60)</f>
        <v>115699</v>
      </c>
      <c r="I61" s="117">
        <f t="shared" si="0"/>
        <v>145887.88999999998</v>
      </c>
      <c r="J61" s="117">
        <f t="shared" si="0"/>
        <v>155906</v>
      </c>
      <c r="K61" s="118">
        <f t="shared" si="0"/>
        <v>642</v>
      </c>
      <c r="L61" s="118">
        <f t="shared" si="0"/>
        <v>164362</v>
      </c>
      <c r="M61" s="118">
        <f t="shared" si="0"/>
        <v>165004</v>
      </c>
      <c r="N61" s="117">
        <f t="shared" si="0"/>
        <v>166204</v>
      </c>
      <c r="O61" s="117">
        <f t="shared" si="0"/>
        <v>166204</v>
      </c>
    </row>
    <row r="62" spans="1:15" x14ac:dyDescent="0.25">
      <c r="A62" s="206"/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</row>
    <row r="63" spans="1:15" x14ac:dyDescent="0.25">
      <c r="A63" s="237" t="s">
        <v>125</v>
      </c>
      <c r="B63" s="238"/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  <c r="O63" s="239"/>
    </row>
    <row r="64" spans="1:15" ht="9.9499999999999993" customHeight="1" x14ac:dyDescent="0.25">
      <c r="A64" s="219"/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20"/>
    </row>
    <row r="65" spans="1:15" x14ac:dyDescent="0.25">
      <c r="A65" s="221" t="s">
        <v>53</v>
      </c>
      <c r="B65" s="196" t="s">
        <v>54</v>
      </c>
      <c r="C65" s="196" t="s">
        <v>133</v>
      </c>
      <c r="D65" s="196" t="s">
        <v>56</v>
      </c>
      <c r="E65" s="196" t="s">
        <v>1</v>
      </c>
      <c r="F65" s="212" t="s">
        <v>134</v>
      </c>
      <c r="G65" s="196" t="s">
        <v>3</v>
      </c>
      <c r="H65" s="198" t="s">
        <v>5</v>
      </c>
      <c r="I65" s="198" t="s">
        <v>6</v>
      </c>
      <c r="J65" s="198" t="s">
        <v>57</v>
      </c>
      <c r="K65" s="200" t="s">
        <v>58</v>
      </c>
      <c r="L65" s="201"/>
      <c r="M65" s="202"/>
      <c r="N65" s="196" t="s">
        <v>60</v>
      </c>
      <c r="O65" s="196" t="s">
        <v>61</v>
      </c>
    </row>
    <row r="66" spans="1:15" ht="9.9499999999999993" customHeight="1" x14ac:dyDescent="0.25">
      <c r="A66" s="222"/>
      <c r="B66" s="197"/>
      <c r="C66" s="197"/>
      <c r="D66" s="197"/>
      <c r="E66" s="197"/>
      <c r="F66" s="213"/>
      <c r="G66" s="197"/>
      <c r="H66" s="199"/>
      <c r="I66" s="199"/>
      <c r="J66" s="199"/>
      <c r="K66" s="96">
        <v>111</v>
      </c>
      <c r="L66" s="96">
        <v>41</v>
      </c>
      <c r="M66" s="96" t="s">
        <v>59</v>
      </c>
      <c r="N66" s="197"/>
      <c r="O66" s="197"/>
    </row>
    <row r="67" spans="1:15" ht="9.9499999999999993" customHeight="1" x14ac:dyDescent="0.25">
      <c r="A67" s="32" t="s">
        <v>126</v>
      </c>
      <c r="B67" s="33" t="s">
        <v>127</v>
      </c>
      <c r="C67" s="33" t="s">
        <v>128</v>
      </c>
      <c r="D67" s="33" t="s">
        <v>129</v>
      </c>
      <c r="E67" s="33" t="s">
        <v>130</v>
      </c>
      <c r="F67" s="32" t="s">
        <v>131</v>
      </c>
      <c r="G67" s="33" t="s">
        <v>132</v>
      </c>
      <c r="H67" s="33">
        <v>1</v>
      </c>
      <c r="I67" s="33">
        <v>2</v>
      </c>
      <c r="J67" s="33">
        <v>3</v>
      </c>
      <c r="K67" s="93">
        <v>4</v>
      </c>
      <c r="L67" s="93">
        <v>5</v>
      </c>
      <c r="M67" s="93">
        <v>6</v>
      </c>
      <c r="N67" s="33">
        <v>7</v>
      </c>
      <c r="O67" s="33">
        <v>8</v>
      </c>
    </row>
    <row r="68" spans="1:15" ht="15" customHeight="1" x14ac:dyDescent="0.25">
      <c r="A68" s="5" t="s">
        <v>62</v>
      </c>
      <c r="B68" s="4">
        <v>1</v>
      </c>
      <c r="C68" s="4">
        <v>2</v>
      </c>
      <c r="D68" s="33"/>
      <c r="E68" s="4">
        <v>621</v>
      </c>
      <c r="F68" s="5"/>
      <c r="G68" s="4" t="s">
        <v>204</v>
      </c>
      <c r="H68" s="9">
        <v>0</v>
      </c>
      <c r="I68" s="9">
        <v>88.48</v>
      </c>
      <c r="J68" s="9">
        <v>39.700000000000003</v>
      </c>
      <c r="K68" s="97"/>
      <c r="L68" s="97">
        <v>780</v>
      </c>
      <c r="M68" s="97">
        <v>780</v>
      </c>
      <c r="N68" s="9">
        <v>780</v>
      </c>
      <c r="O68" s="9">
        <v>780</v>
      </c>
    </row>
    <row r="69" spans="1:15" ht="15" customHeight="1" x14ac:dyDescent="0.25">
      <c r="A69" s="5" t="s">
        <v>62</v>
      </c>
      <c r="B69" s="4">
        <v>1</v>
      </c>
      <c r="C69" s="4">
        <v>2</v>
      </c>
      <c r="D69" s="33"/>
      <c r="E69" s="4">
        <v>623</v>
      </c>
      <c r="F69" s="5"/>
      <c r="G69" s="4" t="s">
        <v>322</v>
      </c>
      <c r="H69" s="9">
        <v>0</v>
      </c>
      <c r="I69" s="9">
        <v>153.47999999999999</v>
      </c>
      <c r="J69" s="9">
        <v>129.6</v>
      </c>
      <c r="K69" s="97"/>
      <c r="L69" s="97">
        <v>0</v>
      </c>
      <c r="M69" s="97">
        <v>0</v>
      </c>
      <c r="N69" s="9">
        <v>0</v>
      </c>
      <c r="O69" s="9">
        <v>0</v>
      </c>
    </row>
    <row r="70" spans="1:15" ht="15" customHeight="1" x14ac:dyDescent="0.25">
      <c r="A70" s="5" t="s">
        <v>62</v>
      </c>
      <c r="B70" s="4">
        <v>1</v>
      </c>
      <c r="C70" s="4">
        <v>2</v>
      </c>
      <c r="D70" s="33"/>
      <c r="E70" s="4">
        <v>625</v>
      </c>
      <c r="F70" s="5" t="s">
        <v>14</v>
      </c>
      <c r="G70" s="4" t="s">
        <v>68</v>
      </c>
      <c r="H70" s="9">
        <v>0</v>
      </c>
      <c r="I70" s="9">
        <v>337.1</v>
      </c>
      <c r="J70" s="9">
        <v>235.6</v>
      </c>
      <c r="K70" s="97"/>
      <c r="L70" s="97">
        <v>0</v>
      </c>
      <c r="M70" s="97">
        <v>0</v>
      </c>
      <c r="N70" s="9">
        <v>0</v>
      </c>
      <c r="O70" s="9">
        <v>0</v>
      </c>
    </row>
    <row r="71" spans="1:15" ht="15" customHeight="1" x14ac:dyDescent="0.25">
      <c r="A71" s="5" t="s">
        <v>62</v>
      </c>
      <c r="B71" s="4">
        <v>1</v>
      </c>
      <c r="C71" s="4">
        <v>2</v>
      </c>
      <c r="D71" s="33"/>
      <c r="E71" s="4">
        <v>625</v>
      </c>
      <c r="F71" s="5" t="s">
        <v>10</v>
      </c>
      <c r="G71" s="4" t="s">
        <v>69</v>
      </c>
      <c r="H71" s="9">
        <v>0</v>
      </c>
      <c r="I71" s="9">
        <v>10.8</v>
      </c>
      <c r="J71" s="9">
        <v>5.88</v>
      </c>
      <c r="K71" s="97"/>
      <c r="L71" s="97">
        <v>0</v>
      </c>
      <c r="M71" s="97">
        <v>0</v>
      </c>
      <c r="N71" s="9">
        <v>0</v>
      </c>
      <c r="O71" s="9">
        <v>0</v>
      </c>
    </row>
    <row r="72" spans="1:15" ht="15" customHeight="1" x14ac:dyDescent="0.25">
      <c r="A72" s="5" t="s">
        <v>62</v>
      </c>
      <c r="B72" s="4">
        <v>1</v>
      </c>
      <c r="C72" s="4">
        <v>2</v>
      </c>
      <c r="D72" s="33"/>
      <c r="E72" s="4">
        <v>625</v>
      </c>
      <c r="F72" s="5" t="s">
        <v>24</v>
      </c>
      <c r="G72" s="4" t="s">
        <v>70</v>
      </c>
      <c r="H72" s="9">
        <v>0</v>
      </c>
      <c r="I72" s="9">
        <v>70.62</v>
      </c>
      <c r="J72" s="9">
        <v>48.4</v>
      </c>
      <c r="K72" s="97"/>
      <c r="L72" s="97">
        <v>0</v>
      </c>
      <c r="M72" s="97">
        <v>0</v>
      </c>
      <c r="N72" s="9">
        <v>0</v>
      </c>
      <c r="O72" s="9">
        <v>0</v>
      </c>
    </row>
    <row r="73" spans="1:15" ht="15" customHeight="1" x14ac:dyDescent="0.25">
      <c r="A73" s="5" t="s">
        <v>62</v>
      </c>
      <c r="B73" s="4">
        <v>1</v>
      </c>
      <c r="C73" s="4">
        <v>2</v>
      </c>
      <c r="D73" s="33"/>
      <c r="E73" s="4">
        <v>625</v>
      </c>
      <c r="F73" s="5" t="s">
        <v>73</v>
      </c>
      <c r="G73" s="4" t="s">
        <v>74</v>
      </c>
      <c r="H73" s="9">
        <v>0</v>
      </c>
      <c r="I73" s="9">
        <v>112.91</v>
      </c>
      <c r="J73" s="9">
        <v>78.64</v>
      </c>
      <c r="K73" s="97"/>
      <c r="L73" s="97">
        <v>0</v>
      </c>
      <c r="M73" s="97">
        <v>0</v>
      </c>
      <c r="N73" s="9">
        <v>0</v>
      </c>
      <c r="O73" s="9">
        <v>0</v>
      </c>
    </row>
    <row r="74" spans="1:15" ht="15" customHeight="1" x14ac:dyDescent="0.25">
      <c r="A74" s="5" t="s">
        <v>62</v>
      </c>
      <c r="B74" s="4">
        <v>1</v>
      </c>
      <c r="C74" s="4">
        <v>2</v>
      </c>
      <c r="D74" s="33"/>
      <c r="E74" s="4">
        <v>637</v>
      </c>
      <c r="F74" s="5" t="s">
        <v>24</v>
      </c>
      <c r="G74" s="4" t="s">
        <v>106</v>
      </c>
      <c r="H74" s="9">
        <v>0</v>
      </c>
      <c r="I74" s="9">
        <v>432</v>
      </c>
      <c r="J74" s="9">
        <v>0</v>
      </c>
      <c r="K74" s="97"/>
      <c r="L74" s="97">
        <v>0</v>
      </c>
      <c r="M74" s="97">
        <v>0</v>
      </c>
      <c r="N74" s="9">
        <v>0</v>
      </c>
      <c r="O74" s="9">
        <v>0</v>
      </c>
    </row>
    <row r="75" spans="1:15" x14ac:dyDescent="0.25">
      <c r="A75" s="5" t="s">
        <v>62</v>
      </c>
      <c r="B75" s="4">
        <v>1</v>
      </c>
      <c r="C75" s="4">
        <v>2</v>
      </c>
      <c r="D75" s="3"/>
      <c r="E75" s="4">
        <v>637</v>
      </c>
      <c r="F75" s="5" t="s">
        <v>71</v>
      </c>
      <c r="G75" s="3" t="s">
        <v>135</v>
      </c>
      <c r="H75" s="7">
        <v>2000</v>
      </c>
      <c r="I75" s="7">
        <v>840</v>
      </c>
      <c r="J75" s="7">
        <v>1200</v>
      </c>
      <c r="K75" s="94"/>
      <c r="L75" s="94">
        <v>1200</v>
      </c>
      <c r="M75" s="94">
        <v>1200</v>
      </c>
      <c r="N75" s="7">
        <v>1200</v>
      </c>
      <c r="O75" s="7">
        <v>1200</v>
      </c>
    </row>
    <row r="76" spans="1:15" x14ac:dyDescent="0.25">
      <c r="A76" s="5" t="s">
        <v>62</v>
      </c>
      <c r="B76" s="4">
        <v>1</v>
      </c>
      <c r="C76" s="4">
        <v>2</v>
      </c>
      <c r="D76" s="3"/>
      <c r="E76" s="4">
        <v>637</v>
      </c>
      <c r="F76" s="5" t="s">
        <v>18</v>
      </c>
      <c r="G76" s="3" t="s">
        <v>108</v>
      </c>
      <c r="H76" s="7">
        <v>2000</v>
      </c>
      <c r="I76" s="7">
        <v>2455.89</v>
      </c>
      <c r="J76" s="7">
        <v>2000</v>
      </c>
      <c r="K76" s="94"/>
      <c r="L76" s="94">
        <v>2500</v>
      </c>
      <c r="M76" s="94">
        <v>2500</v>
      </c>
      <c r="N76" s="7">
        <v>2500</v>
      </c>
      <c r="O76" s="7">
        <v>2500</v>
      </c>
    </row>
    <row r="77" spans="1:15" x14ac:dyDescent="0.25">
      <c r="A77" s="5" t="s">
        <v>62</v>
      </c>
      <c r="B77" s="4">
        <v>1</v>
      </c>
      <c r="C77" s="4">
        <v>2</v>
      </c>
      <c r="D77" s="3"/>
      <c r="E77" s="4">
        <v>637</v>
      </c>
      <c r="F77" s="5" t="s">
        <v>136</v>
      </c>
      <c r="G77" s="3" t="s">
        <v>97</v>
      </c>
      <c r="H77" s="7">
        <v>6300</v>
      </c>
      <c r="I77" s="7">
        <v>4849.17</v>
      </c>
      <c r="J77" s="7">
        <v>5000</v>
      </c>
      <c r="K77" s="94"/>
      <c r="L77" s="94">
        <v>5000</v>
      </c>
      <c r="M77" s="94">
        <v>5000</v>
      </c>
      <c r="N77" s="7">
        <v>5000</v>
      </c>
      <c r="O77" s="7">
        <v>5000</v>
      </c>
    </row>
    <row r="78" spans="1:15" x14ac:dyDescent="0.25">
      <c r="A78" s="5" t="s">
        <v>62</v>
      </c>
      <c r="B78" s="4">
        <v>1</v>
      </c>
      <c r="C78" s="4">
        <v>2</v>
      </c>
      <c r="D78" s="3"/>
      <c r="E78" s="4">
        <v>637</v>
      </c>
      <c r="F78" s="5" t="s">
        <v>137</v>
      </c>
      <c r="G78" s="3" t="s">
        <v>138</v>
      </c>
      <c r="H78" s="7">
        <v>0</v>
      </c>
      <c r="I78" s="7">
        <v>2420.7199999999998</v>
      </c>
      <c r="J78" s="7">
        <v>0</v>
      </c>
      <c r="K78" s="94"/>
      <c r="L78" s="94">
        <v>3400</v>
      </c>
      <c r="M78" s="94">
        <v>3400</v>
      </c>
      <c r="N78" s="7">
        <v>3400</v>
      </c>
      <c r="O78" s="7">
        <v>3400</v>
      </c>
    </row>
    <row r="79" spans="1:15" x14ac:dyDescent="0.25">
      <c r="A79" s="5" t="s">
        <v>62</v>
      </c>
      <c r="B79" s="4">
        <v>1</v>
      </c>
      <c r="C79" s="4">
        <v>2</v>
      </c>
      <c r="D79" s="3"/>
      <c r="E79" s="4">
        <v>637</v>
      </c>
      <c r="F79" s="5" t="s">
        <v>39</v>
      </c>
      <c r="G79" s="3" t="s">
        <v>139</v>
      </c>
      <c r="H79" s="7">
        <v>3710</v>
      </c>
      <c r="I79" s="7">
        <v>0</v>
      </c>
      <c r="J79" s="7">
        <v>3362.18</v>
      </c>
      <c r="K79" s="94"/>
      <c r="L79" s="94">
        <v>0</v>
      </c>
      <c r="M79" s="94">
        <v>0</v>
      </c>
      <c r="N79" s="7">
        <v>0</v>
      </c>
      <c r="O79" s="7">
        <v>0</v>
      </c>
    </row>
    <row r="80" spans="1:15" x14ac:dyDescent="0.25">
      <c r="A80" s="5" t="s">
        <v>62</v>
      </c>
      <c r="B80" s="4">
        <v>1</v>
      </c>
      <c r="C80" s="4">
        <v>2</v>
      </c>
      <c r="D80" s="3"/>
      <c r="E80" s="4">
        <v>653</v>
      </c>
      <c r="F80" s="5" t="s">
        <v>12</v>
      </c>
      <c r="G80" s="3" t="s">
        <v>140</v>
      </c>
      <c r="H80" s="7">
        <v>0</v>
      </c>
      <c r="I80" s="7">
        <v>78.069999999999993</v>
      </c>
      <c r="J80" s="7">
        <v>200</v>
      </c>
      <c r="K80" s="94"/>
      <c r="L80" s="94">
        <v>200</v>
      </c>
      <c r="M80" s="94">
        <v>200</v>
      </c>
      <c r="N80" s="7">
        <v>200</v>
      </c>
      <c r="O80" s="7">
        <v>200</v>
      </c>
    </row>
    <row r="81" spans="1:15" ht="23.25" x14ac:dyDescent="0.25">
      <c r="A81" s="5" t="s">
        <v>62</v>
      </c>
      <c r="B81" s="4">
        <v>1</v>
      </c>
      <c r="C81" s="4">
        <v>2</v>
      </c>
      <c r="D81" s="3"/>
      <c r="E81" s="29">
        <v>642</v>
      </c>
      <c r="F81" s="5" t="s">
        <v>137</v>
      </c>
      <c r="G81" s="6" t="s">
        <v>141</v>
      </c>
      <c r="H81" s="62">
        <v>1920</v>
      </c>
      <c r="I81" s="7">
        <v>3621.27</v>
      </c>
      <c r="J81" s="7">
        <v>3500</v>
      </c>
      <c r="K81" s="94">
        <v>3500</v>
      </c>
      <c r="L81" s="94">
        <v>500</v>
      </c>
      <c r="M81" s="94">
        <v>4000</v>
      </c>
      <c r="N81" s="7">
        <v>4000</v>
      </c>
      <c r="O81" s="7">
        <v>4000</v>
      </c>
    </row>
    <row r="82" spans="1:15" x14ac:dyDescent="0.25">
      <c r="A82" s="207" t="s">
        <v>143</v>
      </c>
      <c r="B82" s="208"/>
      <c r="C82" s="208"/>
      <c r="D82" s="208"/>
      <c r="E82" s="208"/>
      <c r="F82" s="208"/>
      <c r="G82" s="209"/>
      <c r="H82" s="7">
        <f t="shared" ref="H82:O82" si="1">SUM(H68:H81)</f>
        <v>15930</v>
      </c>
      <c r="I82" s="7">
        <f t="shared" si="1"/>
        <v>15470.51</v>
      </c>
      <c r="J82" s="7">
        <f t="shared" si="1"/>
        <v>15800</v>
      </c>
      <c r="K82" s="94">
        <f t="shared" si="1"/>
        <v>3500</v>
      </c>
      <c r="L82" s="94">
        <f t="shared" si="1"/>
        <v>13580</v>
      </c>
      <c r="M82" s="94">
        <f t="shared" si="1"/>
        <v>17080</v>
      </c>
      <c r="N82" s="7">
        <f t="shared" si="1"/>
        <v>17080</v>
      </c>
      <c r="O82" s="7">
        <f t="shared" si="1"/>
        <v>17080</v>
      </c>
    </row>
    <row r="83" spans="1:15" x14ac:dyDescent="0.25">
      <c r="A83" s="35"/>
      <c r="B83" s="36"/>
      <c r="C83" s="36"/>
      <c r="D83" s="37"/>
      <c r="E83" s="36"/>
      <c r="F83" s="35"/>
      <c r="G83" s="37"/>
      <c r="H83" s="37"/>
      <c r="I83" s="37"/>
      <c r="J83" s="37"/>
      <c r="K83" s="105"/>
      <c r="L83" s="37"/>
      <c r="M83" s="37"/>
      <c r="N83" s="37"/>
      <c r="O83" s="37"/>
    </row>
    <row r="84" spans="1:15" x14ac:dyDescent="0.25">
      <c r="A84" s="226" t="s">
        <v>144</v>
      </c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O84" s="233"/>
    </row>
    <row r="85" spans="1:15" ht="9.9499999999999993" customHeight="1" x14ac:dyDescent="0.25">
      <c r="A85" s="19"/>
      <c r="B85" s="35"/>
      <c r="C85" s="36"/>
      <c r="D85" s="37"/>
      <c r="E85" s="36"/>
      <c r="F85" s="36"/>
      <c r="G85" s="37"/>
      <c r="H85" s="37"/>
      <c r="I85" s="37"/>
      <c r="J85" s="37"/>
      <c r="K85" s="105"/>
      <c r="L85" s="37"/>
      <c r="M85" s="37"/>
      <c r="N85" s="37"/>
      <c r="O85" s="37"/>
    </row>
    <row r="86" spans="1:15" x14ac:dyDescent="0.25">
      <c r="A86" s="221" t="s">
        <v>53</v>
      </c>
      <c r="B86" s="196" t="s">
        <v>54</v>
      </c>
      <c r="C86" s="196" t="s">
        <v>133</v>
      </c>
      <c r="D86" s="196" t="s">
        <v>56</v>
      </c>
      <c r="E86" s="196" t="s">
        <v>1</v>
      </c>
      <c r="F86" s="198" t="s">
        <v>134</v>
      </c>
      <c r="G86" s="196" t="s">
        <v>3</v>
      </c>
      <c r="H86" s="198" t="s">
        <v>5</v>
      </c>
      <c r="I86" s="198" t="s">
        <v>6</v>
      </c>
      <c r="J86" s="198" t="s">
        <v>57</v>
      </c>
      <c r="K86" s="200" t="s">
        <v>58</v>
      </c>
      <c r="L86" s="201"/>
      <c r="M86" s="202"/>
      <c r="N86" s="196" t="s">
        <v>60</v>
      </c>
      <c r="O86" s="196" t="s">
        <v>61</v>
      </c>
    </row>
    <row r="87" spans="1:15" ht="9.9499999999999993" customHeight="1" x14ac:dyDescent="0.25">
      <c r="A87" s="222"/>
      <c r="B87" s="197"/>
      <c r="C87" s="197"/>
      <c r="D87" s="197"/>
      <c r="E87" s="197"/>
      <c r="F87" s="199"/>
      <c r="G87" s="197"/>
      <c r="H87" s="199"/>
      <c r="I87" s="199"/>
      <c r="J87" s="199"/>
      <c r="K87" s="96">
        <v>111</v>
      </c>
      <c r="L87" s="96">
        <v>41</v>
      </c>
      <c r="M87" s="96" t="s">
        <v>59</v>
      </c>
      <c r="N87" s="197"/>
      <c r="O87" s="197"/>
    </row>
    <row r="88" spans="1:15" ht="9.9499999999999993" customHeight="1" x14ac:dyDescent="0.25">
      <c r="A88" s="33" t="s">
        <v>126</v>
      </c>
      <c r="B88" s="33" t="s">
        <v>127</v>
      </c>
      <c r="C88" s="33" t="s">
        <v>128</v>
      </c>
      <c r="D88" s="33" t="s">
        <v>129</v>
      </c>
      <c r="E88" s="33" t="s">
        <v>130</v>
      </c>
      <c r="F88" s="33" t="s">
        <v>131</v>
      </c>
      <c r="G88" s="33" t="s">
        <v>132</v>
      </c>
      <c r="H88" s="33">
        <v>1</v>
      </c>
      <c r="I88" s="33">
        <v>2</v>
      </c>
      <c r="J88" s="33">
        <v>3</v>
      </c>
      <c r="K88" s="93">
        <v>4</v>
      </c>
      <c r="L88" s="93">
        <v>5</v>
      </c>
      <c r="M88" s="93">
        <v>6</v>
      </c>
      <c r="N88" s="33">
        <v>7</v>
      </c>
      <c r="O88" s="33">
        <v>8</v>
      </c>
    </row>
    <row r="89" spans="1:15" x14ac:dyDescent="0.25">
      <c r="A89" s="5" t="s">
        <v>62</v>
      </c>
      <c r="B89" s="4">
        <v>3</v>
      </c>
      <c r="C89" s="4">
        <v>3</v>
      </c>
      <c r="D89" s="3"/>
      <c r="E89" s="4">
        <v>611</v>
      </c>
      <c r="F89" s="5"/>
      <c r="G89" s="4" t="s">
        <v>145</v>
      </c>
      <c r="H89" s="7">
        <v>15097</v>
      </c>
      <c r="I89" s="7">
        <v>17083.91</v>
      </c>
      <c r="J89" s="7">
        <v>15696</v>
      </c>
      <c r="K89" s="94">
        <v>2169</v>
      </c>
      <c r="L89" s="94">
        <v>970</v>
      </c>
      <c r="M89" s="94">
        <v>3139</v>
      </c>
      <c r="N89" s="7">
        <v>3139</v>
      </c>
      <c r="O89" s="7">
        <v>3139</v>
      </c>
    </row>
    <row r="90" spans="1:15" x14ac:dyDescent="0.25">
      <c r="A90" s="5" t="s">
        <v>62</v>
      </c>
      <c r="B90" s="4">
        <v>3</v>
      </c>
      <c r="C90" s="4">
        <v>3</v>
      </c>
      <c r="D90" s="3"/>
      <c r="E90" s="4">
        <v>644</v>
      </c>
      <c r="F90" s="5"/>
      <c r="G90" s="4" t="s">
        <v>64</v>
      </c>
      <c r="H90" s="7">
        <v>0</v>
      </c>
      <c r="I90" s="7">
        <v>0</v>
      </c>
      <c r="J90" s="7">
        <v>0</v>
      </c>
      <c r="K90" s="94"/>
      <c r="L90" s="94">
        <v>0</v>
      </c>
      <c r="M90" s="94">
        <v>0</v>
      </c>
      <c r="N90" s="7">
        <v>0</v>
      </c>
      <c r="O90" s="7">
        <v>0</v>
      </c>
    </row>
    <row r="91" spans="1:15" x14ac:dyDescent="0.25">
      <c r="A91" s="5" t="s">
        <v>62</v>
      </c>
      <c r="B91" s="4">
        <v>3</v>
      </c>
      <c r="C91" s="4">
        <v>3</v>
      </c>
      <c r="D91" s="3"/>
      <c r="E91" s="4">
        <v>621</v>
      </c>
      <c r="F91" s="5"/>
      <c r="G91" s="4" t="s">
        <v>65</v>
      </c>
      <c r="H91" s="7">
        <v>4649</v>
      </c>
      <c r="I91" s="7">
        <v>0</v>
      </c>
      <c r="J91" s="7">
        <v>0</v>
      </c>
      <c r="K91" s="94"/>
      <c r="L91" s="94">
        <v>1130</v>
      </c>
      <c r="M91" s="94">
        <v>1130</v>
      </c>
      <c r="N91" s="7">
        <v>1130</v>
      </c>
      <c r="O91" s="7">
        <v>1130</v>
      </c>
    </row>
    <row r="92" spans="1:15" x14ac:dyDescent="0.25">
      <c r="A92" s="5" t="s">
        <v>62</v>
      </c>
      <c r="B92" s="4">
        <v>3</v>
      </c>
      <c r="C92" s="4">
        <v>3</v>
      </c>
      <c r="D92" s="3"/>
      <c r="E92" s="4">
        <v>623</v>
      </c>
      <c r="F92" s="5"/>
      <c r="G92" s="4" t="s">
        <v>146</v>
      </c>
      <c r="H92" s="7">
        <v>0</v>
      </c>
      <c r="I92" s="7">
        <v>1737.53</v>
      </c>
      <c r="J92" s="7">
        <v>3202.39</v>
      </c>
      <c r="K92" s="94"/>
      <c r="L92" s="94">
        <v>0</v>
      </c>
      <c r="M92" s="94">
        <v>0</v>
      </c>
      <c r="N92" s="7">
        <v>0</v>
      </c>
      <c r="O92" s="7">
        <v>0</v>
      </c>
    </row>
    <row r="93" spans="1:15" x14ac:dyDescent="0.25">
      <c r="A93" s="5" t="s">
        <v>62</v>
      </c>
      <c r="B93" s="4">
        <v>3</v>
      </c>
      <c r="C93" s="4">
        <v>3</v>
      </c>
      <c r="D93" s="3"/>
      <c r="E93" s="4">
        <v>625</v>
      </c>
      <c r="F93" s="5" t="s">
        <v>12</v>
      </c>
      <c r="G93" s="4" t="s">
        <v>147</v>
      </c>
      <c r="H93" s="7">
        <v>0</v>
      </c>
      <c r="I93" s="7">
        <v>239.15</v>
      </c>
      <c r="J93" s="7">
        <v>118.63</v>
      </c>
      <c r="K93" s="94"/>
      <c r="L93" s="94">
        <v>0</v>
      </c>
      <c r="M93" s="94">
        <v>0</v>
      </c>
      <c r="N93" s="7">
        <v>0</v>
      </c>
      <c r="O93" s="7">
        <v>0</v>
      </c>
    </row>
    <row r="94" spans="1:15" x14ac:dyDescent="0.25">
      <c r="A94" s="5" t="s">
        <v>62</v>
      </c>
      <c r="B94" s="4">
        <v>3</v>
      </c>
      <c r="C94" s="4">
        <v>3</v>
      </c>
      <c r="D94" s="3"/>
      <c r="E94" s="4">
        <v>625</v>
      </c>
      <c r="F94" s="5" t="s">
        <v>14</v>
      </c>
      <c r="G94" s="4" t="s">
        <v>68</v>
      </c>
      <c r="H94" s="7">
        <v>0</v>
      </c>
      <c r="I94" s="7">
        <v>2391.9499999999998</v>
      </c>
      <c r="J94" s="7">
        <v>1186.49</v>
      </c>
      <c r="K94" s="94"/>
      <c r="L94" s="94">
        <v>0</v>
      </c>
      <c r="M94" s="94">
        <v>0</v>
      </c>
      <c r="N94" s="7">
        <v>0</v>
      </c>
      <c r="O94" s="7">
        <v>0</v>
      </c>
    </row>
    <row r="95" spans="1:15" x14ac:dyDescent="0.25">
      <c r="A95" s="5" t="s">
        <v>62</v>
      </c>
      <c r="B95" s="4">
        <v>3</v>
      </c>
      <c r="C95" s="4">
        <v>3</v>
      </c>
      <c r="D95" s="3"/>
      <c r="E95" s="4">
        <v>625</v>
      </c>
      <c r="F95" s="5" t="s">
        <v>10</v>
      </c>
      <c r="G95" s="4" t="s">
        <v>69</v>
      </c>
      <c r="H95" s="7">
        <v>0</v>
      </c>
      <c r="I95" s="7">
        <v>136.63</v>
      </c>
      <c r="J95" s="7">
        <v>67.78</v>
      </c>
      <c r="K95" s="94"/>
      <c r="L95" s="94">
        <v>0</v>
      </c>
      <c r="M95" s="94">
        <v>0</v>
      </c>
      <c r="N95" s="7">
        <v>0</v>
      </c>
      <c r="O95" s="7">
        <v>0</v>
      </c>
    </row>
    <row r="96" spans="1:15" x14ac:dyDescent="0.25">
      <c r="A96" s="5" t="s">
        <v>62</v>
      </c>
      <c r="B96" s="4">
        <v>3</v>
      </c>
      <c r="C96" s="4">
        <v>3</v>
      </c>
      <c r="D96" s="3"/>
      <c r="E96" s="4">
        <v>625</v>
      </c>
      <c r="F96" s="5" t="s">
        <v>24</v>
      </c>
      <c r="G96" s="4" t="s">
        <v>70</v>
      </c>
      <c r="H96" s="7">
        <v>0</v>
      </c>
      <c r="I96" s="7">
        <v>512.52</v>
      </c>
      <c r="J96" s="7">
        <v>254.23</v>
      </c>
      <c r="K96" s="94"/>
      <c r="L96" s="94">
        <v>0</v>
      </c>
      <c r="M96" s="94">
        <v>0</v>
      </c>
      <c r="N96" s="7">
        <v>0</v>
      </c>
      <c r="O96" s="7">
        <v>0</v>
      </c>
    </row>
    <row r="97" spans="1:15" x14ac:dyDescent="0.25">
      <c r="A97" s="5" t="s">
        <v>62</v>
      </c>
      <c r="B97" s="4">
        <v>3</v>
      </c>
      <c r="C97" s="4">
        <v>3</v>
      </c>
      <c r="D97" s="3"/>
      <c r="E97" s="4">
        <v>625</v>
      </c>
      <c r="F97" s="5" t="s">
        <v>71</v>
      </c>
      <c r="G97" s="4" t="s">
        <v>72</v>
      </c>
      <c r="H97" s="7">
        <v>0</v>
      </c>
      <c r="I97" s="7">
        <v>170.82</v>
      </c>
      <c r="J97" s="7">
        <v>84.73</v>
      </c>
      <c r="K97" s="94"/>
      <c r="L97" s="94">
        <v>0</v>
      </c>
      <c r="M97" s="94">
        <v>0</v>
      </c>
      <c r="N97" s="7">
        <v>0</v>
      </c>
      <c r="O97" s="7">
        <v>0</v>
      </c>
    </row>
    <row r="98" spans="1:15" x14ac:dyDescent="0.25">
      <c r="A98" s="5" t="s">
        <v>62</v>
      </c>
      <c r="B98" s="4">
        <v>3</v>
      </c>
      <c r="C98" s="4">
        <v>3</v>
      </c>
      <c r="D98" s="3"/>
      <c r="E98" s="4">
        <v>625</v>
      </c>
      <c r="F98" s="5" t="s">
        <v>73</v>
      </c>
      <c r="G98" s="4" t="s">
        <v>74</v>
      </c>
      <c r="H98" s="7">
        <v>0</v>
      </c>
      <c r="I98" s="7">
        <v>811.51</v>
      </c>
      <c r="J98" s="7">
        <v>402.53</v>
      </c>
      <c r="K98" s="94"/>
      <c r="L98" s="94">
        <v>0</v>
      </c>
      <c r="M98" s="94">
        <v>0</v>
      </c>
      <c r="N98" s="7">
        <v>0</v>
      </c>
      <c r="O98" s="7">
        <v>0</v>
      </c>
    </row>
    <row r="99" spans="1:15" x14ac:dyDescent="0.25">
      <c r="A99" s="5" t="s">
        <v>62</v>
      </c>
      <c r="B99" s="4">
        <v>3</v>
      </c>
      <c r="C99" s="4">
        <v>3</v>
      </c>
      <c r="D99" s="3"/>
      <c r="E99" s="4">
        <v>627</v>
      </c>
      <c r="F99" s="5"/>
      <c r="G99" s="4" t="s">
        <v>148</v>
      </c>
      <c r="H99" s="7">
        <v>0</v>
      </c>
      <c r="I99" s="7">
        <v>340.07</v>
      </c>
      <c r="J99" s="7">
        <v>169.22</v>
      </c>
      <c r="K99" s="94"/>
      <c r="L99" s="94">
        <v>0</v>
      </c>
      <c r="M99" s="94">
        <v>0</v>
      </c>
      <c r="N99" s="7">
        <v>0</v>
      </c>
      <c r="O99" s="7">
        <v>0</v>
      </c>
    </row>
    <row r="100" spans="1:15" x14ac:dyDescent="0.25">
      <c r="A100" s="5" t="s">
        <v>62</v>
      </c>
      <c r="B100" s="4">
        <v>3</v>
      </c>
      <c r="C100" s="4">
        <v>3</v>
      </c>
      <c r="D100" s="3"/>
      <c r="E100" s="4">
        <v>633</v>
      </c>
      <c r="F100" s="5" t="s">
        <v>32</v>
      </c>
      <c r="G100" s="4" t="s">
        <v>85</v>
      </c>
      <c r="H100" s="7">
        <v>0</v>
      </c>
      <c r="I100" s="7">
        <v>0</v>
      </c>
      <c r="J100" s="7">
        <v>0</v>
      </c>
      <c r="K100" s="94">
        <v>100</v>
      </c>
      <c r="L100" s="94">
        <v>0</v>
      </c>
      <c r="M100" s="94">
        <v>100</v>
      </c>
      <c r="N100" s="7">
        <v>100</v>
      </c>
      <c r="O100" s="7">
        <v>100</v>
      </c>
    </row>
    <row r="101" spans="1:15" x14ac:dyDescent="0.25">
      <c r="A101" s="5" t="s">
        <v>62</v>
      </c>
      <c r="B101" s="4">
        <v>3</v>
      </c>
      <c r="C101" s="4">
        <v>3</v>
      </c>
      <c r="D101" s="3"/>
      <c r="E101" s="4">
        <v>633</v>
      </c>
      <c r="F101" s="5" t="s">
        <v>89</v>
      </c>
      <c r="G101" s="4" t="s">
        <v>326</v>
      </c>
      <c r="H101" s="7">
        <v>0</v>
      </c>
      <c r="I101" s="7">
        <v>0</v>
      </c>
      <c r="J101" s="7">
        <v>0</v>
      </c>
      <c r="K101" s="94">
        <v>150</v>
      </c>
      <c r="L101" s="94">
        <v>0</v>
      </c>
      <c r="M101" s="94">
        <v>150</v>
      </c>
      <c r="N101" s="7">
        <v>150</v>
      </c>
      <c r="O101" s="7">
        <v>150</v>
      </c>
    </row>
    <row r="102" spans="1:15" x14ac:dyDescent="0.25">
      <c r="A102" s="5" t="s">
        <v>62</v>
      </c>
      <c r="B102" s="4">
        <v>3</v>
      </c>
      <c r="C102" s="4">
        <v>3</v>
      </c>
      <c r="D102" s="3"/>
      <c r="E102" s="4">
        <v>637</v>
      </c>
      <c r="F102" s="5" t="s">
        <v>109</v>
      </c>
      <c r="G102" s="4" t="s">
        <v>110</v>
      </c>
      <c r="H102" s="7">
        <v>750</v>
      </c>
      <c r="I102" s="7">
        <v>643.49</v>
      </c>
      <c r="J102" s="7">
        <v>750</v>
      </c>
      <c r="K102" s="94"/>
      <c r="L102" s="94">
        <v>700</v>
      </c>
      <c r="M102" s="94">
        <v>700</v>
      </c>
      <c r="N102" s="7">
        <v>700</v>
      </c>
      <c r="O102" s="7">
        <v>700</v>
      </c>
    </row>
    <row r="103" spans="1:15" x14ac:dyDescent="0.25">
      <c r="A103" s="5" t="s">
        <v>62</v>
      </c>
      <c r="B103" s="4">
        <v>3</v>
      </c>
      <c r="C103" s="4">
        <v>3</v>
      </c>
      <c r="D103" s="3"/>
      <c r="E103" s="4">
        <v>637</v>
      </c>
      <c r="F103" s="5" t="s">
        <v>93</v>
      </c>
      <c r="G103" s="4" t="s">
        <v>111</v>
      </c>
      <c r="H103" s="7">
        <v>200</v>
      </c>
      <c r="I103" s="7">
        <v>163.19999999999999</v>
      </c>
      <c r="J103" s="7">
        <v>200</v>
      </c>
      <c r="K103" s="94"/>
      <c r="L103" s="94">
        <v>200</v>
      </c>
      <c r="M103" s="94">
        <v>200</v>
      </c>
      <c r="N103" s="7">
        <v>200</v>
      </c>
      <c r="O103" s="7">
        <v>200</v>
      </c>
    </row>
    <row r="104" spans="1:15" x14ac:dyDescent="0.25">
      <c r="A104" s="5" t="s">
        <v>62</v>
      </c>
      <c r="B104" s="4">
        <v>3</v>
      </c>
      <c r="C104" s="4">
        <v>3</v>
      </c>
      <c r="D104" s="3"/>
      <c r="E104" s="4">
        <v>642</v>
      </c>
      <c r="F104" s="5" t="s">
        <v>32</v>
      </c>
      <c r="G104" s="4" t="s">
        <v>149</v>
      </c>
      <c r="H104" s="7">
        <v>100</v>
      </c>
      <c r="I104" s="7">
        <v>66</v>
      </c>
      <c r="J104" s="7">
        <v>100</v>
      </c>
      <c r="K104" s="94"/>
      <c r="L104" s="94">
        <v>100</v>
      </c>
      <c r="M104" s="94">
        <v>100</v>
      </c>
      <c r="N104" s="7">
        <v>100</v>
      </c>
      <c r="O104" s="7">
        <v>100</v>
      </c>
    </row>
    <row r="105" spans="1:15" x14ac:dyDescent="0.25">
      <c r="A105" s="203" t="s">
        <v>150</v>
      </c>
      <c r="B105" s="204"/>
      <c r="C105" s="204"/>
      <c r="D105" s="204"/>
      <c r="E105" s="204"/>
      <c r="F105" s="204"/>
      <c r="G105" s="205"/>
      <c r="H105" s="61">
        <f t="shared" ref="H105:O105" si="2">SUM(H89:H104)</f>
        <v>20796</v>
      </c>
      <c r="I105" s="61">
        <f t="shared" si="2"/>
        <v>24296.780000000002</v>
      </c>
      <c r="J105" s="61">
        <f t="shared" si="2"/>
        <v>22232</v>
      </c>
      <c r="K105" s="95">
        <f t="shared" si="2"/>
        <v>2419</v>
      </c>
      <c r="L105" s="95">
        <f t="shared" si="2"/>
        <v>3100</v>
      </c>
      <c r="M105" s="95">
        <f t="shared" si="2"/>
        <v>5519</v>
      </c>
      <c r="N105" s="61">
        <f t="shared" si="2"/>
        <v>5519</v>
      </c>
      <c r="O105" s="61">
        <f t="shared" si="2"/>
        <v>5519</v>
      </c>
    </row>
    <row r="106" spans="1:15" x14ac:dyDescent="0.25">
      <c r="A106" s="206"/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  <c r="M106" s="206"/>
      <c r="N106" s="206"/>
      <c r="O106" s="206"/>
    </row>
    <row r="107" spans="1:15" x14ac:dyDescent="0.25">
      <c r="A107" s="216" t="s">
        <v>151</v>
      </c>
      <c r="B107" s="217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8"/>
    </row>
    <row r="108" spans="1:15" ht="9.9499999999999993" customHeight="1" x14ac:dyDescent="0.25">
      <c r="A108" s="219"/>
      <c r="B108" s="206"/>
      <c r="C108" s="206"/>
      <c r="D108" s="206"/>
      <c r="E108" s="206"/>
      <c r="F108" s="206"/>
      <c r="G108" s="206"/>
      <c r="H108" s="206"/>
      <c r="I108" s="206"/>
      <c r="J108" s="206"/>
      <c r="K108" s="206"/>
      <c r="L108" s="206"/>
      <c r="M108" s="206"/>
      <c r="N108" s="206"/>
      <c r="O108" s="220"/>
    </row>
    <row r="109" spans="1:15" x14ac:dyDescent="0.25">
      <c r="A109" s="221" t="s">
        <v>53</v>
      </c>
      <c r="B109" s="196" t="s">
        <v>54</v>
      </c>
      <c r="C109" s="196" t="s">
        <v>133</v>
      </c>
      <c r="D109" s="196" t="s">
        <v>56</v>
      </c>
      <c r="E109" s="196" t="s">
        <v>1</v>
      </c>
      <c r="F109" s="212" t="s">
        <v>2</v>
      </c>
      <c r="G109" s="196" t="s">
        <v>3</v>
      </c>
      <c r="H109" s="198" t="s">
        <v>5</v>
      </c>
      <c r="I109" s="198" t="s">
        <v>6</v>
      </c>
      <c r="J109" s="198" t="s">
        <v>57</v>
      </c>
      <c r="K109" s="200" t="s">
        <v>58</v>
      </c>
      <c r="L109" s="201"/>
      <c r="M109" s="202"/>
      <c r="N109" s="196" t="s">
        <v>60</v>
      </c>
      <c r="O109" s="196" t="s">
        <v>61</v>
      </c>
    </row>
    <row r="110" spans="1:15" ht="9.9499999999999993" customHeight="1" x14ac:dyDescent="0.25">
      <c r="A110" s="222"/>
      <c r="B110" s="197"/>
      <c r="C110" s="197"/>
      <c r="D110" s="197"/>
      <c r="E110" s="197"/>
      <c r="F110" s="213"/>
      <c r="G110" s="197"/>
      <c r="H110" s="199"/>
      <c r="I110" s="199"/>
      <c r="J110" s="199"/>
      <c r="K110" s="96">
        <v>111</v>
      </c>
      <c r="L110" s="96">
        <v>41</v>
      </c>
      <c r="M110" s="96" t="s">
        <v>59</v>
      </c>
      <c r="N110" s="197"/>
      <c r="O110" s="197"/>
    </row>
    <row r="111" spans="1:15" ht="9.9499999999999993" customHeight="1" x14ac:dyDescent="0.25">
      <c r="A111" s="32" t="s">
        <v>126</v>
      </c>
      <c r="B111" s="33" t="s">
        <v>127</v>
      </c>
      <c r="C111" s="33" t="s">
        <v>128</v>
      </c>
      <c r="D111" s="33" t="s">
        <v>129</v>
      </c>
      <c r="E111" s="33" t="s">
        <v>130</v>
      </c>
      <c r="F111" s="32" t="s">
        <v>131</v>
      </c>
      <c r="G111" s="33" t="s">
        <v>132</v>
      </c>
      <c r="H111" s="33">
        <v>1</v>
      </c>
      <c r="I111" s="33">
        <v>2</v>
      </c>
      <c r="J111" s="33">
        <v>3</v>
      </c>
      <c r="K111" s="93">
        <v>4</v>
      </c>
      <c r="L111" s="93">
        <v>5</v>
      </c>
      <c r="M111" s="93">
        <v>6</v>
      </c>
      <c r="N111" s="33">
        <v>7</v>
      </c>
      <c r="O111" s="33">
        <v>8</v>
      </c>
    </row>
    <row r="112" spans="1:15" x14ac:dyDescent="0.25">
      <c r="A112" s="5" t="s">
        <v>62</v>
      </c>
      <c r="B112" s="4">
        <v>6</v>
      </c>
      <c r="C112" s="4">
        <v>0</v>
      </c>
      <c r="D112" s="3"/>
      <c r="E112" s="4">
        <v>611</v>
      </c>
      <c r="F112" s="5"/>
      <c r="G112" s="4" t="s">
        <v>145</v>
      </c>
      <c r="H112" s="7">
        <v>0</v>
      </c>
      <c r="I112" s="7">
        <v>0</v>
      </c>
      <c r="J112" s="7">
        <v>0</v>
      </c>
      <c r="K112" s="94"/>
      <c r="L112" s="94"/>
      <c r="M112" s="94">
        <v>0</v>
      </c>
      <c r="N112" s="7">
        <v>0</v>
      </c>
      <c r="O112" s="7">
        <v>0</v>
      </c>
    </row>
    <row r="113" spans="1:15" x14ac:dyDescent="0.25">
      <c r="A113" s="5" t="s">
        <v>62</v>
      </c>
      <c r="B113" s="4">
        <v>6</v>
      </c>
      <c r="C113" s="4">
        <v>0</v>
      </c>
      <c r="D113" s="3"/>
      <c r="E113" s="4">
        <v>620</v>
      </c>
      <c r="F113" s="5"/>
      <c r="G113" s="4" t="s">
        <v>152</v>
      </c>
      <c r="H113" s="7">
        <v>0</v>
      </c>
      <c r="I113" s="7">
        <v>0</v>
      </c>
      <c r="J113" s="7">
        <v>0</v>
      </c>
      <c r="K113" s="94"/>
      <c r="L113" s="94"/>
      <c r="M113" s="94">
        <v>0</v>
      </c>
      <c r="N113" s="7">
        <v>0</v>
      </c>
      <c r="O113" s="7">
        <v>0</v>
      </c>
    </row>
    <row r="114" spans="1:15" x14ac:dyDescent="0.25">
      <c r="A114" s="5" t="s">
        <v>62</v>
      </c>
      <c r="B114" s="4">
        <v>6</v>
      </c>
      <c r="C114" s="4">
        <v>0</v>
      </c>
      <c r="D114" s="3"/>
      <c r="E114" s="4">
        <v>632</v>
      </c>
      <c r="F114" s="5" t="s">
        <v>10</v>
      </c>
      <c r="G114" s="4" t="s">
        <v>153</v>
      </c>
      <c r="H114" s="7">
        <v>0</v>
      </c>
      <c r="I114" s="7">
        <v>0</v>
      </c>
      <c r="J114" s="7">
        <v>0</v>
      </c>
      <c r="K114" s="94"/>
      <c r="L114" s="94"/>
      <c r="M114" s="94">
        <v>0</v>
      </c>
      <c r="N114" s="7">
        <v>0</v>
      </c>
      <c r="O114" s="7">
        <v>0</v>
      </c>
    </row>
    <row r="115" spans="1:15" x14ac:dyDescent="0.25">
      <c r="A115" s="5" t="s">
        <v>62</v>
      </c>
      <c r="B115" s="4">
        <v>6</v>
      </c>
      <c r="C115" s="4">
        <v>0</v>
      </c>
      <c r="D115" s="3"/>
      <c r="E115" s="4">
        <v>633</v>
      </c>
      <c r="F115" s="5" t="s">
        <v>32</v>
      </c>
      <c r="G115" s="4" t="s">
        <v>85</v>
      </c>
      <c r="H115" s="7">
        <v>0</v>
      </c>
      <c r="I115" s="7">
        <v>13.89</v>
      </c>
      <c r="J115" s="7">
        <v>0</v>
      </c>
      <c r="K115" s="94"/>
      <c r="L115" s="94"/>
      <c r="M115" s="94">
        <v>0</v>
      </c>
      <c r="N115" s="7">
        <v>0</v>
      </c>
      <c r="O115" s="7">
        <v>0</v>
      </c>
    </row>
    <row r="116" spans="1:15" x14ac:dyDescent="0.25">
      <c r="A116" s="5" t="s">
        <v>62</v>
      </c>
      <c r="B116" s="4">
        <v>6</v>
      </c>
      <c r="C116" s="4">
        <v>0</v>
      </c>
      <c r="D116" s="3"/>
      <c r="E116" s="4">
        <v>633</v>
      </c>
      <c r="F116" s="5" t="s">
        <v>93</v>
      </c>
      <c r="G116" s="4" t="s">
        <v>94</v>
      </c>
      <c r="H116" s="7">
        <v>0</v>
      </c>
      <c r="I116" s="7">
        <v>18</v>
      </c>
      <c r="J116" s="7">
        <v>0</v>
      </c>
      <c r="K116" s="94"/>
      <c r="L116" s="94"/>
      <c r="M116" s="94">
        <v>0</v>
      </c>
      <c r="N116" s="7">
        <v>0</v>
      </c>
      <c r="O116" s="7">
        <v>0</v>
      </c>
    </row>
    <row r="117" spans="1:15" x14ac:dyDescent="0.25">
      <c r="A117" s="5" t="s">
        <v>62</v>
      </c>
      <c r="B117" s="4">
        <v>6</v>
      </c>
      <c r="C117" s="4">
        <v>0</v>
      </c>
      <c r="D117" s="3"/>
      <c r="E117" s="4">
        <v>634</v>
      </c>
      <c r="F117" s="5" t="s">
        <v>24</v>
      </c>
      <c r="G117" s="4" t="s">
        <v>154</v>
      </c>
      <c r="H117" s="7">
        <v>0</v>
      </c>
      <c r="I117" s="7">
        <v>0</v>
      </c>
      <c r="J117" s="7">
        <v>0</v>
      </c>
      <c r="K117" s="94"/>
      <c r="L117" s="94"/>
      <c r="M117" s="94">
        <v>0</v>
      </c>
      <c r="N117" s="7">
        <v>0</v>
      </c>
      <c r="O117" s="7">
        <v>0</v>
      </c>
    </row>
    <row r="118" spans="1:15" x14ac:dyDescent="0.25">
      <c r="A118" s="5" t="s">
        <v>62</v>
      </c>
      <c r="B118" s="4">
        <v>6</v>
      </c>
      <c r="C118" s="4">
        <v>0</v>
      </c>
      <c r="D118" s="3"/>
      <c r="E118" s="4">
        <v>637</v>
      </c>
      <c r="F118" s="5" t="s">
        <v>109</v>
      </c>
      <c r="G118" s="4" t="s">
        <v>110</v>
      </c>
      <c r="H118" s="7">
        <v>0</v>
      </c>
      <c r="I118" s="7">
        <v>105</v>
      </c>
      <c r="J118" s="7">
        <v>0</v>
      </c>
      <c r="K118" s="94"/>
      <c r="L118" s="94"/>
      <c r="M118" s="94">
        <v>0</v>
      </c>
      <c r="N118" s="7">
        <v>0</v>
      </c>
      <c r="O118" s="7">
        <v>0</v>
      </c>
    </row>
    <row r="119" spans="1:15" x14ac:dyDescent="0.25">
      <c r="A119" s="5" t="s">
        <v>62</v>
      </c>
      <c r="B119" s="4">
        <v>6</v>
      </c>
      <c r="C119" s="4">
        <v>0</v>
      </c>
      <c r="D119" s="3"/>
      <c r="E119" s="4">
        <v>637</v>
      </c>
      <c r="F119" s="5" t="s">
        <v>39</v>
      </c>
      <c r="G119" s="4" t="s">
        <v>155</v>
      </c>
      <c r="H119" s="7">
        <v>0</v>
      </c>
      <c r="I119" s="7">
        <v>428.02</v>
      </c>
      <c r="J119" s="7">
        <v>0</v>
      </c>
      <c r="K119" s="94"/>
      <c r="L119" s="94"/>
      <c r="M119" s="94">
        <v>0</v>
      </c>
      <c r="N119" s="7">
        <v>0</v>
      </c>
      <c r="O119" s="7">
        <v>0</v>
      </c>
    </row>
    <row r="120" spans="1:15" x14ac:dyDescent="0.25">
      <c r="A120" s="203" t="s">
        <v>156</v>
      </c>
      <c r="B120" s="204"/>
      <c r="C120" s="204"/>
      <c r="D120" s="204"/>
      <c r="E120" s="204"/>
      <c r="F120" s="204"/>
      <c r="G120" s="205"/>
      <c r="H120" s="61">
        <f t="shared" ref="H120:O120" si="3">SUM(H112:H119)</f>
        <v>0</v>
      </c>
      <c r="I120" s="61">
        <f t="shared" si="3"/>
        <v>564.91</v>
      </c>
      <c r="J120" s="61">
        <f t="shared" si="3"/>
        <v>0</v>
      </c>
      <c r="K120" s="95">
        <f t="shared" si="3"/>
        <v>0</v>
      </c>
      <c r="L120" s="95">
        <f t="shared" si="3"/>
        <v>0</v>
      </c>
      <c r="M120" s="95">
        <f t="shared" si="3"/>
        <v>0</v>
      </c>
      <c r="N120" s="61">
        <f t="shared" si="3"/>
        <v>0</v>
      </c>
      <c r="O120" s="61">
        <f t="shared" si="3"/>
        <v>0</v>
      </c>
    </row>
    <row r="121" spans="1:15" x14ac:dyDescent="0.25">
      <c r="A121" s="206"/>
      <c r="B121" s="206"/>
      <c r="C121" s="206"/>
      <c r="D121" s="206"/>
      <c r="E121" s="206"/>
      <c r="F121" s="206"/>
      <c r="G121" s="206"/>
      <c r="H121" s="206"/>
      <c r="I121" s="206"/>
      <c r="J121" s="206"/>
      <c r="K121" s="206"/>
      <c r="L121" s="206"/>
      <c r="M121" s="206"/>
      <c r="N121" s="206"/>
      <c r="O121" s="206"/>
    </row>
    <row r="122" spans="1:15" ht="15" customHeight="1" x14ac:dyDescent="0.25">
      <c r="A122" s="186" t="s">
        <v>157</v>
      </c>
      <c r="B122" s="210"/>
      <c r="C122" s="210"/>
      <c r="D122" s="210"/>
      <c r="E122" s="210"/>
      <c r="F122" s="210"/>
      <c r="G122" s="210"/>
      <c r="H122" s="210"/>
      <c r="I122" s="210"/>
      <c r="J122" s="210"/>
      <c r="K122" s="210"/>
      <c r="L122" s="210"/>
      <c r="M122" s="210"/>
      <c r="N122" s="210"/>
      <c r="O122" s="211"/>
    </row>
    <row r="123" spans="1:15" ht="9.9499999999999993" customHeight="1" x14ac:dyDescent="0.25">
      <c r="A123" s="37"/>
      <c r="B123" s="37"/>
      <c r="C123" s="37"/>
      <c r="D123" s="37"/>
      <c r="E123" s="37"/>
      <c r="F123" s="41"/>
      <c r="G123" s="37"/>
      <c r="H123" s="37"/>
      <c r="I123" s="37"/>
      <c r="J123" s="37"/>
      <c r="K123" s="105"/>
      <c r="L123" s="37"/>
      <c r="M123" s="37"/>
      <c r="N123" s="37"/>
      <c r="O123" s="37"/>
    </row>
    <row r="124" spans="1:15" x14ac:dyDescent="0.25">
      <c r="A124" s="192" t="s">
        <v>53</v>
      </c>
      <c r="B124" s="192" t="s">
        <v>54</v>
      </c>
      <c r="C124" s="192" t="s">
        <v>133</v>
      </c>
      <c r="D124" s="192" t="s">
        <v>56</v>
      </c>
      <c r="E124" s="192" t="s">
        <v>158</v>
      </c>
      <c r="F124" s="198" t="s">
        <v>134</v>
      </c>
      <c r="G124" s="196" t="s">
        <v>3</v>
      </c>
      <c r="H124" s="198" t="s">
        <v>5</v>
      </c>
      <c r="I124" s="198" t="s">
        <v>6</v>
      </c>
      <c r="J124" s="198" t="s">
        <v>159</v>
      </c>
      <c r="K124" s="200" t="s">
        <v>58</v>
      </c>
      <c r="L124" s="201"/>
      <c r="M124" s="202"/>
      <c r="N124" s="192" t="s">
        <v>60</v>
      </c>
      <c r="O124" s="192" t="s">
        <v>61</v>
      </c>
    </row>
    <row r="125" spans="1:15" ht="9.9499999999999993" customHeight="1" x14ac:dyDescent="0.25">
      <c r="A125" s="193"/>
      <c r="B125" s="193"/>
      <c r="C125" s="193"/>
      <c r="D125" s="193"/>
      <c r="E125" s="193"/>
      <c r="F125" s="199"/>
      <c r="G125" s="197"/>
      <c r="H125" s="199"/>
      <c r="I125" s="199"/>
      <c r="J125" s="199"/>
      <c r="K125" s="96">
        <v>111</v>
      </c>
      <c r="L125" s="96">
        <v>41</v>
      </c>
      <c r="M125" s="96" t="s">
        <v>59</v>
      </c>
      <c r="N125" s="193"/>
      <c r="O125" s="193"/>
    </row>
    <row r="126" spans="1:15" ht="9.9499999999999993" customHeight="1" x14ac:dyDescent="0.25">
      <c r="A126" s="3" t="s">
        <v>126</v>
      </c>
      <c r="B126" s="3" t="s">
        <v>127</v>
      </c>
      <c r="C126" s="3" t="s">
        <v>128</v>
      </c>
      <c r="D126" s="3" t="s">
        <v>129</v>
      </c>
      <c r="E126" s="3" t="s">
        <v>130</v>
      </c>
      <c r="F126" s="33" t="s">
        <v>131</v>
      </c>
      <c r="G126" s="33" t="s">
        <v>132</v>
      </c>
      <c r="H126" s="33">
        <v>1</v>
      </c>
      <c r="I126" s="33">
        <v>2</v>
      </c>
      <c r="J126" s="33">
        <v>3</v>
      </c>
      <c r="K126" s="93">
        <v>4</v>
      </c>
      <c r="L126" s="93">
        <v>5</v>
      </c>
      <c r="M126" s="93">
        <v>6</v>
      </c>
      <c r="N126" s="33">
        <v>7</v>
      </c>
      <c r="O126" s="33">
        <v>8</v>
      </c>
    </row>
    <row r="127" spans="1:15" ht="23.25" x14ac:dyDescent="0.25">
      <c r="A127" s="46" t="s">
        <v>62</v>
      </c>
      <c r="B127" s="4">
        <v>7</v>
      </c>
      <c r="C127" s="4">
        <v>0</v>
      </c>
      <c r="D127" s="3"/>
      <c r="E127" s="4">
        <v>651</v>
      </c>
      <c r="F127" s="5" t="s">
        <v>14</v>
      </c>
      <c r="G127" s="6" t="s">
        <v>160</v>
      </c>
      <c r="H127" s="7">
        <v>10500</v>
      </c>
      <c r="I127" s="7">
        <v>1819.37</v>
      </c>
      <c r="J127" s="7">
        <v>1500</v>
      </c>
      <c r="K127" s="94">
        <v>0</v>
      </c>
      <c r="L127" s="94">
        <v>1800</v>
      </c>
      <c r="M127" s="94">
        <v>1800</v>
      </c>
      <c r="N127" s="7">
        <v>1600</v>
      </c>
      <c r="O127" s="7">
        <v>1600</v>
      </c>
    </row>
    <row r="128" spans="1:15" x14ac:dyDescent="0.25">
      <c r="A128" s="46" t="s">
        <v>62</v>
      </c>
      <c r="B128" s="4">
        <v>7</v>
      </c>
      <c r="C128" s="4">
        <v>0</v>
      </c>
      <c r="D128" s="3"/>
      <c r="E128" s="4">
        <v>651</v>
      </c>
      <c r="F128" s="5" t="s">
        <v>10</v>
      </c>
      <c r="G128" s="3" t="s">
        <v>161</v>
      </c>
      <c r="H128" s="7">
        <v>0</v>
      </c>
      <c r="I128" s="7">
        <v>7632.82</v>
      </c>
      <c r="J128" s="7">
        <v>9000</v>
      </c>
      <c r="K128" s="94">
        <v>0</v>
      </c>
      <c r="L128" s="94">
        <v>6900</v>
      </c>
      <c r="M128" s="94">
        <v>6900</v>
      </c>
      <c r="N128" s="7">
        <v>6400</v>
      </c>
      <c r="O128" s="7">
        <v>6100</v>
      </c>
    </row>
    <row r="129" spans="1:17" x14ac:dyDescent="0.25">
      <c r="A129" s="203" t="s">
        <v>162</v>
      </c>
      <c r="B129" s="204"/>
      <c r="C129" s="204"/>
      <c r="D129" s="204"/>
      <c r="E129" s="204"/>
      <c r="F129" s="204"/>
      <c r="G129" s="205"/>
      <c r="H129" s="61">
        <f t="shared" ref="H129:O129" si="4">SUM(H127:H128)</f>
        <v>10500</v>
      </c>
      <c r="I129" s="61">
        <f t="shared" si="4"/>
        <v>9452.1899999999987</v>
      </c>
      <c r="J129" s="61">
        <f t="shared" si="4"/>
        <v>10500</v>
      </c>
      <c r="K129" s="95">
        <f t="shared" si="4"/>
        <v>0</v>
      </c>
      <c r="L129" s="95">
        <f t="shared" si="4"/>
        <v>8700</v>
      </c>
      <c r="M129" s="95">
        <f t="shared" si="4"/>
        <v>8700</v>
      </c>
      <c r="N129" s="61">
        <f t="shared" si="4"/>
        <v>8000</v>
      </c>
      <c r="O129" s="61">
        <f t="shared" si="4"/>
        <v>7700</v>
      </c>
    </row>
    <row r="130" spans="1:17" x14ac:dyDescent="0.25">
      <c r="A130" s="206"/>
      <c r="B130" s="206"/>
      <c r="C130" s="206"/>
      <c r="D130" s="206"/>
      <c r="E130" s="206"/>
      <c r="F130" s="206"/>
      <c r="G130" s="206"/>
      <c r="H130" s="206"/>
      <c r="I130" s="206"/>
      <c r="J130" s="206"/>
      <c r="K130" s="206"/>
      <c r="L130" s="206"/>
      <c r="M130" s="206"/>
      <c r="N130" s="206"/>
      <c r="O130" s="206"/>
    </row>
    <row r="131" spans="1:17" x14ac:dyDescent="0.25">
      <c r="A131" s="216" t="s">
        <v>163</v>
      </c>
      <c r="B131" s="217"/>
      <c r="C131" s="217"/>
      <c r="D131" s="217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8"/>
      <c r="Q131" s="23"/>
    </row>
    <row r="132" spans="1:17" ht="9.9499999999999993" customHeight="1" x14ac:dyDescent="0.25">
      <c r="A132" s="219"/>
      <c r="B132" s="206"/>
      <c r="C132" s="206"/>
      <c r="D132" s="206"/>
      <c r="E132" s="206"/>
      <c r="F132" s="206"/>
      <c r="G132" s="206"/>
      <c r="H132" s="206"/>
      <c r="I132" s="206"/>
      <c r="J132" s="206"/>
      <c r="K132" s="206"/>
      <c r="L132" s="206"/>
      <c r="M132" s="206"/>
      <c r="N132" s="206"/>
      <c r="O132" s="220"/>
    </row>
    <row r="133" spans="1:17" ht="15" customHeight="1" x14ac:dyDescent="0.25">
      <c r="A133" s="214" t="s">
        <v>53</v>
      </c>
      <c r="B133" s="192" t="s">
        <v>54</v>
      </c>
      <c r="C133" s="192" t="s">
        <v>133</v>
      </c>
      <c r="D133" s="192" t="s">
        <v>56</v>
      </c>
      <c r="E133" s="192" t="s">
        <v>1</v>
      </c>
      <c r="F133" s="212" t="s">
        <v>134</v>
      </c>
      <c r="G133" s="196" t="s">
        <v>3</v>
      </c>
      <c r="H133" s="194" t="s">
        <v>5</v>
      </c>
      <c r="I133" s="194" t="s">
        <v>6</v>
      </c>
      <c r="J133" s="194" t="s">
        <v>57</v>
      </c>
      <c r="K133" s="200" t="s">
        <v>58</v>
      </c>
      <c r="L133" s="201"/>
      <c r="M133" s="202"/>
      <c r="N133" s="196" t="s">
        <v>60</v>
      </c>
      <c r="O133" s="196" t="s">
        <v>61</v>
      </c>
    </row>
    <row r="134" spans="1:17" ht="9.9499999999999993" customHeight="1" x14ac:dyDescent="0.25">
      <c r="A134" s="215"/>
      <c r="B134" s="193"/>
      <c r="C134" s="193"/>
      <c r="D134" s="193"/>
      <c r="E134" s="193"/>
      <c r="F134" s="213"/>
      <c r="G134" s="197"/>
      <c r="H134" s="195"/>
      <c r="I134" s="195"/>
      <c r="J134" s="195"/>
      <c r="K134" s="98">
        <v>111</v>
      </c>
      <c r="L134" s="98">
        <v>41</v>
      </c>
      <c r="M134" s="98" t="s">
        <v>59</v>
      </c>
      <c r="N134" s="197"/>
      <c r="O134" s="197"/>
    </row>
    <row r="135" spans="1:17" s="44" customFormat="1" ht="9.9499999999999993" customHeight="1" x14ac:dyDescent="0.2">
      <c r="A135" s="32" t="s">
        <v>126</v>
      </c>
      <c r="B135" s="33" t="s">
        <v>127</v>
      </c>
      <c r="C135" s="33" t="s">
        <v>128</v>
      </c>
      <c r="D135" s="33" t="s">
        <v>129</v>
      </c>
      <c r="E135" s="33" t="s">
        <v>130</v>
      </c>
      <c r="F135" s="32" t="s">
        <v>131</v>
      </c>
      <c r="G135" s="33" t="s">
        <v>132</v>
      </c>
      <c r="H135" s="33">
        <v>1</v>
      </c>
      <c r="I135" s="33">
        <v>2</v>
      </c>
      <c r="J135" s="33">
        <v>3</v>
      </c>
      <c r="K135" s="93">
        <v>4</v>
      </c>
      <c r="L135" s="93">
        <v>5</v>
      </c>
      <c r="M135" s="93">
        <v>6</v>
      </c>
      <c r="N135" s="33">
        <v>7</v>
      </c>
      <c r="O135" s="33">
        <v>8</v>
      </c>
    </row>
    <row r="136" spans="1:17" x14ac:dyDescent="0.25">
      <c r="A136" s="46" t="s">
        <v>164</v>
      </c>
      <c r="B136" s="4">
        <v>2</v>
      </c>
      <c r="C136" s="4">
        <v>2</v>
      </c>
      <c r="D136" s="3"/>
      <c r="E136" s="4">
        <v>633</v>
      </c>
      <c r="F136" s="5" t="s">
        <v>32</v>
      </c>
      <c r="G136" s="3" t="s">
        <v>85</v>
      </c>
      <c r="H136" s="7">
        <v>0</v>
      </c>
      <c r="I136" s="7">
        <v>0</v>
      </c>
      <c r="J136" s="7">
        <v>1000</v>
      </c>
      <c r="K136" s="94"/>
      <c r="L136" s="94">
        <v>1000</v>
      </c>
      <c r="M136" s="94">
        <v>1000</v>
      </c>
      <c r="N136" s="7">
        <v>1000</v>
      </c>
      <c r="O136" s="7">
        <v>1000</v>
      </c>
    </row>
    <row r="137" spans="1:17" x14ac:dyDescent="0.25">
      <c r="A137" s="46" t="s">
        <v>164</v>
      </c>
      <c r="B137" s="4">
        <v>2</v>
      </c>
      <c r="C137" s="4">
        <v>2</v>
      </c>
      <c r="D137" s="3"/>
      <c r="E137" s="4">
        <v>633</v>
      </c>
      <c r="F137" s="5" t="s">
        <v>73</v>
      </c>
      <c r="G137" s="3" t="s">
        <v>327</v>
      </c>
      <c r="H137" s="7">
        <v>0</v>
      </c>
      <c r="I137" s="7">
        <v>5231.4399999999996</v>
      </c>
      <c r="J137" s="7">
        <v>2500</v>
      </c>
      <c r="K137" s="94"/>
      <c r="L137" s="94">
        <v>2500</v>
      </c>
      <c r="M137" s="94">
        <v>2500</v>
      </c>
      <c r="N137" s="7">
        <v>2500</v>
      </c>
      <c r="O137" s="7">
        <v>2500</v>
      </c>
    </row>
    <row r="138" spans="1:17" x14ac:dyDescent="0.25">
      <c r="A138" s="46" t="s">
        <v>164</v>
      </c>
      <c r="B138" s="4">
        <v>2</v>
      </c>
      <c r="C138" s="4">
        <v>2</v>
      </c>
      <c r="D138" s="3"/>
      <c r="E138" s="29">
        <v>637</v>
      </c>
      <c r="F138" s="5" t="s">
        <v>24</v>
      </c>
      <c r="G138" s="3" t="s">
        <v>106</v>
      </c>
      <c r="H138" s="7">
        <v>0</v>
      </c>
      <c r="I138" s="7">
        <v>0</v>
      </c>
      <c r="J138" s="7">
        <v>3310</v>
      </c>
      <c r="K138" s="94"/>
      <c r="L138" s="94">
        <v>1000</v>
      </c>
      <c r="M138" s="94">
        <v>1000</v>
      </c>
      <c r="N138" s="7">
        <v>1000</v>
      </c>
      <c r="O138" s="7">
        <v>1000</v>
      </c>
    </row>
    <row r="139" spans="1:17" x14ac:dyDescent="0.25">
      <c r="A139" s="46" t="s">
        <v>164</v>
      </c>
      <c r="B139" s="4">
        <v>2</v>
      </c>
      <c r="C139" s="4">
        <v>2</v>
      </c>
      <c r="D139" s="3"/>
      <c r="E139" s="4">
        <v>637</v>
      </c>
      <c r="F139" s="5" t="s">
        <v>71</v>
      </c>
      <c r="G139" s="3" t="s">
        <v>107</v>
      </c>
      <c r="H139" s="7">
        <v>0</v>
      </c>
      <c r="I139" s="7">
        <v>0</v>
      </c>
      <c r="J139" s="7">
        <v>45000</v>
      </c>
      <c r="K139" s="94"/>
      <c r="L139" s="94">
        <v>1500</v>
      </c>
      <c r="M139" s="94">
        <v>1500</v>
      </c>
      <c r="N139" s="7">
        <v>1500</v>
      </c>
      <c r="O139" s="7">
        <v>1500</v>
      </c>
    </row>
    <row r="140" spans="1:17" x14ac:dyDescent="0.25">
      <c r="A140" s="46" t="s">
        <v>164</v>
      </c>
      <c r="B140" s="4">
        <v>2</v>
      </c>
      <c r="C140" s="4">
        <v>2</v>
      </c>
      <c r="D140" s="3"/>
      <c r="E140" s="4">
        <v>637</v>
      </c>
      <c r="F140" s="5" t="s">
        <v>73</v>
      </c>
      <c r="G140" s="3" t="s">
        <v>321</v>
      </c>
      <c r="H140" s="7">
        <v>0</v>
      </c>
      <c r="I140" s="7">
        <v>0</v>
      </c>
      <c r="J140" s="7">
        <v>2460</v>
      </c>
      <c r="K140" s="94"/>
      <c r="L140" s="94">
        <v>0</v>
      </c>
      <c r="M140" s="94">
        <v>0</v>
      </c>
      <c r="N140" s="7">
        <v>0</v>
      </c>
      <c r="O140" s="7">
        <v>0</v>
      </c>
    </row>
    <row r="141" spans="1:17" x14ac:dyDescent="0.25">
      <c r="A141" s="46" t="s">
        <v>164</v>
      </c>
      <c r="B141" s="4">
        <v>2</v>
      </c>
      <c r="C141" s="4">
        <v>2</v>
      </c>
      <c r="D141" s="3"/>
      <c r="E141" s="4">
        <v>637</v>
      </c>
      <c r="F141" s="5" t="s">
        <v>39</v>
      </c>
      <c r="G141" s="3" t="s">
        <v>165</v>
      </c>
      <c r="H141" s="7">
        <v>85</v>
      </c>
      <c r="I141" s="7">
        <v>0</v>
      </c>
      <c r="J141" s="7">
        <v>85</v>
      </c>
      <c r="K141" s="94">
        <v>100</v>
      </c>
      <c r="L141" s="94">
        <v>0</v>
      </c>
      <c r="M141" s="94">
        <v>100</v>
      </c>
      <c r="N141" s="7">
        <v>100</v>
      </c>
      <c r="O141" s="7">
        <v>100</v>
      </c>
    </row>
    <row r="142" spans="1:17" x14ac:dyDescent="0.25">
      <c r="A142" s="203" t="s">
        <v>166</v>
      </c>
      <c r="B142" s="204"/>
      <c r="C142" s="204"/>
      <c r="D142" s="204"/>
      <c r="E142" s="204"/>
      <c r="F142" s="204"/>
      <c r="G142" s="205"/>
      <c r="H142" s="61">
        <f t="shared" ref="H142:O142" si="5">SUM(H136:H141)</f>
        <v>85</v>
      </c>
      <c r="I142" s="61">
        <f t="shared" si="5"/>
        <v>5231.4399999999996</v>
      </c>
      <c r="J142" s="61">
        <f t="shared" si="5"/>
        <v>54355</v>
      </c>
      <c r="K142" s="95">
        <f t="shared" si="5"/>
        <v>100</v>
      </c>
      <c r="L142" s="95">
        <f t="shared" si="5"/>
        <v>6000</v>
      </c>
      <c r="M142" s="95">
        <f t="shared" si="5"/>
        <v>6100</v>
      </c>
      <c r="N142" s="61">
        <f t="shared" si="5"/>
        <v>6100</v>
      </c>
      <c r="O142" s="61">
        <f t="shared" si="5"/>
        <v>6100</v>
      </c>
    </row>
    <row r="143" spans="1:17" x14ac:dyDescent="0.25">
      <c r="A143" s="206"/>
      <c r="B143" s="206"/>
      <c r="C143" s="206"/>
      <c r="D143" s="206"/>
      <c r="E143" s="206"/>
      <c r="F143" s="206"/>
      <c r="G143" s="206"/>
      <c r="H143" s="206"/>
      <c r="I143" s="206"/>
      <c r="J143" s="206"/>
      <c r="K143" s="206"/>
      <c r="L143" s="206"/>
      <c r="M143" s="206"/>
      <c r="N143" s="206"/>
      <c r="O143" s="206"/>
    </row>
    <row r="144" spans="1:17" x14ac:dyDescent="0.25">
      <c r="A144" s="216" t="s">
        <v>167</v>
      </c>
      <c r="B144" s="217"/>
      <c r="C144" s="217"/>
      <c r="D144" s="217"/>
      <c r="E144" s="217"/>
      <c r="F144" s="217"/>
      <c r="G144" s="217"/>
      <c r="H144" s="217"/>
      <c r="I144" s="217"/>
      <c r="J144" s="217"/>
      <c r="K144" s="217"/>
      <c r="L144" s="217"/>
      <c r="M144" s="217"/>
      <c r="N144" s="217"/>
      <c r="O144" s="218"/>
    </row>
    <row r="145" spans="1:15" ht="9.9499999999999993" customHeight="1" x14ac:dyDescent="0.25">
      <c r="A145" s="219"/>
      <c r="B145" s="206"/>
      <c r="C145" s="206"/>
      <c r="D145" s="206"/>
      <c r="E145" s="206"/>
      <c r="F145" s="206"/>
      <c r="G145" s="206"/>
      <c r="H145" s="206"/>
      <c r="I145" s="206"/>
      <c r="J145" s="206"/>
      <c r="K145" s="206"/>
      <c r="L145" s="206"/>
      <c r="M145" s="206"/>
      <c r="N145" s="206"/>
      <c r="O145" s="220"/>
    </row>
    <row r="146" spans="1:15" x14ac:dyDescent="0.25">
      <c r="A146" s="221" t="s">
        <v>53</v>
      </c>
      <c r="B146" s="196" t="s">
        <v>54</v>
      </c>
      <c r="C146" s="196" t="s">
        <v>133</v>
      </c>
      <c r="D146" s="196" t="s">
        <v>56</v>
      </c>
      <c r="E146" s="196" t="s">
        <v>1</v>
      </c>
      <c r="F146" s="212" t="s">
        <v>134</v>
      </c>
      <c r="G146" s="196" t="s">
        <v>3</v>
      </c>
      <c r="H146" s="198" t="s">
        <v>5</v>
      </c>
      <c r="I146" s="198" t="s">
        <v>6</v>
      </c>
      <c r="J146" s="198" t="s">
        <v>57</v>
      </c>
      <c r="K146" s="200" t="s">
        <v>58</v>
      </c>
      <c r="L146" s="201"/>
      <c r="M146" s="202"/>
      <c r="N146" s="196" t="s">
        <v>60</v>
      </c>
      <c r="O146" s="196" t="s">
        <v>61</v>
      </c>
    </row>
    <row r="147" spans="1:15" ht="20.100000000000001" customHeight="1" x14ac:dyDescent="0.25">
      <c r="A147" s="222"/>
      <c r="B147" s="197"/>
      <c r="C147" s="197"/>
      <c r="D147" s="197"/>
      <c r="E147" s="197"/>
      <c r="F147" s="213"/>
      <c r="G147" s="197"/>
      <c r="H147" s="199"/>
      <c r="I147" s="199"/>
      <c r="J147" s="199"/>
      <c r="K147" s="96">
        <v>111</v>
      </c>
      <c r="L147" s="139" t="s">
        <v>371</v>
      </c>
      <c r="M147" s="96" t="s">
        <v>59</v>
      </c>
      <c r="N147" s="197"/>
      <c r="O147" s="197"/>
    </row>
    <row r="148" spans="1:15" s="23" customFormat="1" ht="9.9499999999999993" customHeight="1" x14ac:dyDescent="0.25">
      <c r="A148" s="32" t="s">
        <v>126</v>
      </c>
      <c r="B148" s="33" t="s">
        <v>127</v>
      </c>
      <c r="C148" s="33" t="s">
        <v>128</v>
      </c>
      <c r="D148" s="33" t="s">
        <v>129</v>
      </c>
      <c r="E148" s="33" t="s">
        <v>130</v>
      </c>
      <c r="F148" s="32" t="s">
        <v>131</v>
      </c>
      <c r="G148" s="33" t="s">
        <v>132</v>
      </c>
      <c r="H148" s="33">
        <v>1</v>
      </c>
      <c r="I148" s="33">
        <v>2</v>
      </c>
      <c r="J148" s="33">
        <v>3</v>
      </c>
      <c r="K148" s="93">
        <v>4</v>
      </c>
      <c r="L148" s="93">
        <v>5</v>
      </c>
      <c r="M148" s="93">
        <v>6</v>
      </c>
      <c r="N148" s="33">
        <v>7</v>
      </c>
      <c r="O148" s="33">
        <v>8</v>
      </c>
    </row>
    <row r="149" spans="1:15" x14ac:dyDescent="0.25">
      <c r="A149" s="46" t="s">
        <v>168</v>
      </c>
      <c r="B149" s="4">
        <v>4</v>
      </c>
      <c r="C149" s="4">
        <v>3</v>
      </c>
      <c r="D149" s="3"/>
      <c r="E149" s="4">
        <v>611</v>
      </c>
      <c r="F149" s="5"/>
      <c r="G149" s="3" t="s">
        <v>145</v>
      </c>
      <c r="H149" s="7">
        <v>15336</v>
      </c>
      <c r="I149" s="7">
        <v>16276.26</v>
      </c>
      <c r="J149" s="7">
        <v>16603.91</v>
      </c>
      <c r="K149" s="94">
        <v>1650</v>
      </c>
      <c r="L149" s="94">
        <v>11142</v>
      </c>
      <c r="M149" s="94">
        <v>12792</v>
      </c>
      <c r="N149" s="7">
        <v>12792</v>
      </c>
      <c r="O149" s="7">
        <v>12792</v>
      </c>
    </row>
    <row r="150" spans="1:15" x14ac:dyDescent="0.25">
      <c r="A150" s="46" t="s">
        <v>168</v>
      </c>
      <c r="B150" s="4">
        <v>4</v>
      </c>
      <c r="C150" s="4">
        <v>3</v>
      </c>
      <c r="D150" s="3"/>
      <c r="E150" s="4">
        <v>614</v>
      </c>
      <c r="F150" s="5"/>
      <c r="G150" s="3" t="s">
        <v>64</v>
      </c>
      <c r="H150" s="7">
        <v>0</v>
      </c>
      <c r="I150" s="7">
        <v>0</v>
      </c>
      <c r="J150" s="7">
        <v>0</v>
      </c>
      <c r="K150" s="94"/>
      <c r="L150" s="94">
        <v>0</v>
      </c>
      <c r="M150" s="94">
        <v>0</v>
      </c>
      <c r="N150" s="7">
        <v>0</v>
      </c>
      <c r="O150" s="7">
        <v>0</v>
      </c>
    </row>
    <row r="151" spans="1:15" x14ac:dyDescent="0.25">
      <c r="A151" s="46" t="s">
        <v>168</v>
      </c>
      <c r="B151" s="4">
        <v>4</v>
      </c>
      <c r="C151" s="4">
        <v>3</v>
      </c>
      <c r="D151" s="3"/>
      <c r="E151" s="4">
        <v>621</v>
      </c>
      <c r="F151" s="5"/>
      <c r="G151" s="3" t="s">
        <v>169</v>
      </c>
      <c r="H151" s="7">
        <v>4722</v>
      </c>
      <c r="I151" s="7">
        <v>0</v>
      </c>
      <c r="J151" s="7">
        <v>214.06</v>
      </c>
      <c r="K151" s="94"/>
      <c r="L151" s="94">
        <v>4471</v>
      </c>
      <c r="M151" s="94">
        <v>4471</v>
      </c>
      <c r="N151" s="7">
        <v>4471</v>
      </c>
      <c r="O151" s="7">
        <v>4471</v>
      </c>
    </row>
    <row r="152" spans="1:15" x14ac:dyDescent="0.25">
      <c r="A152" s="46" t="s">
        <v>168</v>
      </c>
      <c r="B152" s="4">
        <v>4</v>
      </c>
      <c r="C152" s="4">
        <v>3</v>
      </c>
      <c r="D152" s="3"/>
      <c r="E152" s="4">
        <v>623</v>
      </c>
      <c r="F152" s="5"/>
      <c r="G152" s="3" t="s">
        <v>146</v>
      </c>
      <c r="H152" s="7">
        <v>0</v>
      </c>
      <c r="I152" s="7">
        <v>1635.6</v>
      </c>
      <c r="J152" s="7">
        <v>3155.41</v>
      </c>
      <c r="K152" s="94"/>
      <c r="L152" s="94">
        <v>0</v>
      </c>
      <c r="M152" s="94">
        <v>0</v>
      </c>
      <c r="N152" s="7">
        <v>0</v>
      </c>
      <c r="O152" s="7">
        <v>0</v>
      </c>
    </row>
    <row r="153" spans="1:15" x14ac:dyDescent="0.25">
      <c r="A153" s="46" t="s">
        <v>168</v>
      </c>
      <c r="B153" s="4">
        <v>4</v>
      </c>
      <c r="C153" s="4">
        <v>3</v>
      </c>
      <c r="D153" s="3"/>
      <c r="E153" s="4">
        <v>625</v>
      </c>
      <c r="F153" s="5" t="s">
        <v>12</v>
      </c>
      <c r="G153" s="3" t="s">
        <v>147</v>
      </c>
      <c r="H153" s="7">
        <v>0</v>
      </c>
      <c r="I153" s="7">
        <v>225.12</v>
      </c>
      <c r="J153" s="7">
        <v>152.21</v>
      </c>
      <c r="K153" s="94"/>
      <c r="L153" s="94">
        <v>0</v>
      </c>
      <c r="M153" s="94">
        <v>0</v>
      </c>
      <c r="N153" s="7">
        <v>0</v>
      </c>
      <c r="O153" s="7">
        <v>0</v>
      </c>
    </row>
    <row r="154" spans="1:15" x14ac:dyDescent="0.25">
      <c r="A154" s="46" t="s">
        <v>168</v>
      </c>
      <c r="B154" s="4">
        <v>4</v>
      </c>
      <c r="C154" s="4">
        <v>3</v>
      </c>
      <c r="D154" s="3"/>
      <c r="E154" s="4">
        <v>625</v>
      </c>
      <c r="F154" s="5" t="s">
        <v>14</v>
      </c>
      <c r="G154" s="3" t="s">
        <v>68</v>
      </c>
      <c r="H154" s="7">
        <v>0</v>
      </c>
      <c r="I154" s="7">
        <v>2251.69</v>
      </c>
      <c r="J154" s="7">
        <v>1522.38</v>
      </c>
      <c r="K154" s="94"/>
      <c r="L154" s="94">
        <v>0</v>
      </c>
      <c r="M154" s="94">
        <v>0</v>
      </c>
      <c r="N154" s="7">
        <v>0</v>
      </c>
      <c r="O154" s="7">
        <v>0</v>
      </c>
    </row>
    <row r="155" spans="1:15" x14ac:dyDescent="0.25">
      <c r="A155" s="46" t="s">
        <v>168</v>
      </c>
      <c r="B155" s="4">
        <v>4</v>
      </c>
      <c r="C155" s="4">
        <v>3</v>
      </c>
      <c r="D155" s="3"/>
      <c r="E155" s="4">
        <v>625</v>
      </c>
      <c r="F155" s="5" t="s">
        <v>10</v>
      </c>
      <c r="G155" s="3" t="s">
        <v>69</v>
      </c>
      <c r="H155" s="7">
        <v>0</v>
      </c>
      <c r="I155" s="7">
        <v>128.62</v>
      </c>
      <c r="J155" s="7">
        <v>89.96</v>
      </c>
      <c r="K155" s="94"/>
      <c r="L155" s="94">
        <v>0</v>
      </c>
      <c r="M155" s="94">
        <v>0</v>
      </c>
      <c r="N155" s="7">
        <v>0</v>
      </c>
      <c r="O155" s="7">
        <v>0</v>
      </c>
    </row>
    <row r="156" spans="1:15" x14ac:dyDescent="0.25">
      <c r="A156" s="46" t="s">
        <v>168</v>
      </c>
      <c r="B156" s="4">
        <v>4</v>
      </c>
      <c r="C156" s="4">
        <v>3</v>
      </c>
      <c r="D156" s="3"/>
      <c r="E156" s="4">
        <v>625</v>
      </c>
      <c r="F156" s="5" t="s">
        <v>24</v>
      </c>
      <c r="G156" s="3" t="s">
        <v>70</v>
      </c>
      <c r="H156" s="7">
        <v>0</v>
      </c>
      <c r="I156" s="7">
        <v>482.47</v>
      </c>
      <c r="J156" s="7">
        <v>123.34</v>
      </c>
      <c r="K156" s="94"/>
      <c r="L156" s="94">
        <v>0</v>
      </c>
      <c r="M156" s="94">
        <v>0</v>
      </c>
      <c r="N156" s="7">
        <v>0</v>
      </c>
      <c r="O156" s="7">
        <v>0</v>
      </c>
    </row>
    <row r="157" spans="1:15" x14ac:dyDescent="0.25">
      <c r="A157" s="46" t="s">
        <v>168</v>
      </c>
      <c r="B157" s="4">
        <v>4</v>
      </c>
      <c r="C157" s="4">
        <v>3</v>
      </c>
      <c r="D157" s="3"/>
      <c r="E157" s="4">
        <v>625</v>
      </c>
      <c r="F157" s="5" t="s">
        <v>71</v>
      </c>
      <c r="G157" s="3" t="s">
        <v>72</v>
      </c>
      <c r="H157" s="7">
        <v>0</v>
      </c>
      <c r="I157" s="7">
        <v>160.79</v>
      </c>
      <c r="J157" s="7">
        <v>41.1</v>
      </c>
      <c r="K157" s="94"/>
      <c r="L157" s="94">
        <v>0</v>
      </c>
      <c r="M157" s="94">
        <v>0</v>
      </c>
      <c r="N157" s="7">
        <v>0</v>
      </c>
      <c r="O157" s="7">
        <v>0</v>
      </c>
    </row>
    <row r="158" spans="1:15" x14ac:dyDescent="0.25">
      <c r="A158" s="46" t="s">
        <v>168</v>
      </c>
      <c r="B158" s="4">
        <v>4</v>
      </c>
      <c r="C158" s="4">
        <v>3</v>
      </c>
      <c r="D158" s="3"/>
      <c r="E158" s="4">
        <v>625</v>
      </c>
      <c r="F158" s="5" t="s">
        <v>73</v>
      </c>
      <c r="G158" s="3" t="s">
        <v>74</v>
      </c>
      <c r="H158" s="7">
        <v>0</v>
      </c>
      <c r="I158" s="7">
        <v>763.92</v>
      </c>
      <c r="J158" s="7">
        <v>516.51</v>
      </c>
      <c r="K158" s="94"/>
      <c r="L158" s="94">
        <v>0</v>
      </c>
      <c r="M158" s="94">
        <v>0</v>
      </c>
      <c r="N158" s="7">
        <v>0</v>
      </c>
      <c r="O158" s="7">
        <v>0</v>
      </c>
    </row>
    <row r="159" spans="1:15" x14ac:dyDescent="0.25">
      <c r="A159" s="46" t="s">
        <v>168</v>
      </c>
      <c r="B159" s="4">
        <v>4</v>
      </c>
      <c r="C159" s="4">
        <v>3</v>
      </c>
      <c r="D159" s="3"/>
      <c r="E159" s="4">
        <v>627</v>
      </c>
      <c r="F159" s="5"/>
      <c r="G159" s="3" t="s">
        <v>148</v>
      </c>
      <c r="H159" s="7">
        <v>0</v>
      </c>
      <c r="I159" s="7">
        <v>320.02999999999997</v>
      </c>
      <c r="J159" s="7">
        <v>118.03</v>
      </c>
      <c r="K159" s="94"/>
      <c r="L159" s="94">
        <v>0</v>
      </c>
      <c r="M159" s="94">
        <v>0</v>
      </c>
      <c r="N159" s="7">
        <v>0</v>
      </c>
      <c r="O159" s="7">
        <v>0</v>
      </c>
    </row>
    <row r="160" spans="1:15" x14ac:dyDescent="0.25">
      <c r="A160" s="46" t="s">
        <v>168</v>
      </c>
      <c r="B160" s="4">
        <v>4</v>
      </c>
      <c r="C160" s="4">
        <v>3</v>
      </c>
      <c r="D160" s="3"/>
      <c r="E160" s="4">
        <v>631</v>
      </c>
      <c r="F160" s="5" t="s">
        <v>12</v>
      </c>
      <c r="G160" s="3" t="s">
        <v>75</v>
      </c>
      <c r="H160" s="7">
        <v>300</v>
      </c>
      <c r="I160" s="7">
        <v>179.64</v>
      </c>
      <c r="J160" s="7">
        <v>300</v>
      </c>
      <c r="K160" s="94"/>
      <c r="L160" s="94">
        <v>0</v>
      </c>
      <c r="M160" s="94">
        <v>0</v>
      </c>
      <c r="N160" s="7">
        <v>0</v>
      </c>
      <c r="O160" s="7">
        <v>0</v>
      </c>
    </row>
    <row r="161" spans="1:15" x14ac:dyDescent="0.25">
      <c r="A161" s="46" t="s">
        <v>168</v>
      </c>
      <c r="B161" s="4">
        <v>4</v>
      </c>
      <c r="C161" s="4">
        <v>3</v>
      </c>
      <c r="D161" s="3"/>
      <c r="E161" s="4">
        <v>632</v>
      </c>
      <c r="F161" s="5" t="s">
        <v>10</v>
      </c>
      <c r="G161" s="3" t="s">
        <v>79</v>
      </c>
      <c r="H161" s="7">
        <v>1500</v>
      </c>
      <c r="I161" s="7">
        <v>673</v>
      </c>
      <c r="J161" s="7">
        <v>700</v>
      </c>
      <c r="K161" s="94">
        <v>700</v>
      </c>
      <c r="L161" s="94">
        <v>0</v>
      </c>
      <c r="M161" s="94">
        <v>700</v>
      </c>
      <c r="N161" s="7">
        <v>700</v>
      </c>
      <c r="O161" s="7">
        <v>700</v>
      </c>
    </row>
    <row r="162" spans="1:15" x14ac:dyDescent="0.25">
      <c r="A162" s="46" t="s">
        <v>168</v>
      </c>
      <c r="B162" s="4">
        <v>4</v>
      </c>
      <c r="C162" s="4">
        <v>3</v>
      </c>
      <c r="D162" s="3"/>
      <c r="E162" s="4">
        <v>632</v>
      </c>
      <c r="F162" s="5" t="s">
        <v>71</v>
      </c>
      <c r="G162" s="3" t="s">
        <v>81</v>
      </c>
      <c r="H162" s="7">
        <v>0</v>
      </c>
      <c r="I162" s="7">
        <v>224.9</v>
      </c>
      <c r="J162" s="7">
        <v>370</v>
      </c>
      <c r="K162" s="94">
        <v>241</v>
      </c>
      <c r="L162" s="94">
        <v>0</v>
      </c>
      <c r="M162" s="94">
        <v>241</v>
      </c>
      <c r="N162" s="7">
        <v>241</v>
      </c>
      <c r="O162" s="7">
        <v>241</v>
      </c>
    </row>
    <row r="163" spans="1:15" x14ac:dyDescent="0.25">
      <c r="A163" s="46" t="s">
        <v>168</v>
      </c>
      <c r="B163" s="4">
        <v>4</v>
      </c>
      <c r="C163" s="4">
        <v>3</v>
      </c>
      <c r="D163" s="3"/>
      <c r="E163" s="4">
        <v>633</v>
      </c>
      <c r="F163" s="5" t="s">
        <v>32</v>
      </c>
      <c r="G163" s="3" t="s">
        <v>303</v>
      </c>
      <c r="H163" s="7">
        <v>100</v>
      </c>
      <c r="I163" s="7">
        <v>0</v>
      </c>
      <c r="J163" s="7">
        <v>100</v>
      </c>
      <c r="K163" s="94"/>
      <c r="L163" s="94">
        <v>100</v>
      </c>
      <c r="M163" s="94">
        <v>100</v>
      </c>
      <c r="N163" s="7">
        <v>100</v>
      </c>
      <c r="O163" s="7">
        <v>100</v>
      </c>
    </row>
    <row r="164" spans="1:15" x14ac:dyDescent="0.25">
      <c r="A164" s="46" t="s">
        <v>168</v>
      </c>
      <c r="B164" s="4">
        <v>4</v>
      </c>
      <c r="C164" s="4">
        <v>3</v>
      </c>
      <c r="D164" s="3"/>
      <c r="E164" s="4">
        <v>637</v>
      </c>
      <c r="F164" s="5" t="s">
        <v>109</v>
      </c>
      <c r="G164" s="3" t="s">
        <v>110</v>
      </c>
      <c r="H164" s="7">
        <v>700</v>
      </c>
      <c r="I164" s="7">
        <v>578.29</v>
      </c>
      <c r="J164" s="7">
        <v>700</v>
      </c>
      <c r="K164" s="94"/>
      <c r="L164" s="94">
        <v>700</v>
      </c>
      <c r="M164" s="94">
        <v>700</v>
      </c>
      <c r="N164" s="7">
        <v>700</v>
      </c>
      <c r="O164" s="7">
        <v>700</v>
      </c>
    </row>
    <row r="165" spans="1:15" x14ac:dyDescent="0.25">
      <c r="A165" s="46" t="s">
        <v>168</v>
      </c>
      <c r="B165" s="4">
        <v>4</v>
      </c>
      <c r="C165" s="4">
        <v>3</v>
      </c>
      <c r="D165" s="3"/>
      <c r="E165" s="29">
        <v>637</v>
      </c>
      <c r="F165" s="5" t="s">
        <v>93</v>
      </c>
      <c r="G165" s="3" t="s">
        <v>111</v>
      </c>
      <c r="H165" s="7">
        <v>100</v>
      </c>
      <c r="I165" s="7">
        <v>148.41999999999999</v>
      </c>
      <c r="J165" s="7">
        <v>140</v>
      </c>
      <c r="K165" s="94"/>
      <c r="L165" s="94">
        <v>150</v>
      </c>
      <c r="M165" s="94">
        <v>150</v>
      </c>
      <c r="N165" s="7">
        <v>150</v>
      </c>
      <c r="O165" s="7">
        <v>150</v>
      </c>
    </row>
    <row r="166" spans="1:15" x14ac:dyDescent="0.25">
      <c r="A166" s="46" t="s">
        <v>168</v>
      </c>
      <c r="B166" s="4">
        <v>4</v>
      </c>
      <c r="C166" s="4">
        <v>3</v>
      </c>
      <c r="D166" s="3"/>
      <c r="E166" s="4">
        <v>642</v>
      </c>
      <c r="F166" s="5" t="s">
        <v>20</v>
      </c>
      <c r="G166" s="3" t="s">
        <v>170</v>
      </c>
      <c r="H166" s="7">
        <v>0</v>
      </c>
      <c r="I166" s="7">
        <v>0</v>
      </c>
      <c r="J166" s="7">
        <v>3816</v>
      </c>
      <c r="K166" s="94">
        <v>0</v>
      </c>
      <c r="L166" s="94">
        <v>0</v>
      </c>
      <c r="M166" s="94">
        <v>0</v>
      </c>
      <c r="N166" s="7">
        <v>0</v>
      </c>
      <c r="O166" s="7">
        <v>0</v>
      </c>
    </row>
    <row r="167" spans="1:15" s="47" customFormat="1" x14ac:dyDescent="0.25">
      <c r="A167" s="203" t="s">
        <v>171</v>
      </c>
      <c r="B167" s="204"/>
      <c r="C167" s="204"/>
      <c r="D167" s="204"/>
      <c r="E167" s="204"/>
      <c r="F167" s="204"/>
      <c r="G167" s="205"/>
      <c r="H167" s="63">
        <f t="shared" ref="H167:O167" si="6">SUM(H149:H166)</f>
        <v>22758</v>
      </c>
      <c r="I167" s="63">
        <f t="shared" si="6"/>
        <v>24048.749999999996</v>
      </c>
      <c r="J167" s="63">
        <f t="shared" si="6"/>
        <v>28662.909999999996</v>
      </c>
      <c r="K167" s="99">
        <f t="shared" si="6"/>
        <v>2591</v>
      </c>
      <c r="L167" s="99">
        <f t="shared" si="6"/>
        <v>16563</v>
      </c>
      <c r="M167" s="99">
        <f t="shared" si="6"/>
        <v>19154</v>
      </c>
      <c r="N167" s="63">
        <f t="shared" si="6"/>
        <v>19154</v>
      </c>
      <c r="O167" s="63">
        <f t="shared" si="6"/>
        <v>19154</v>
      </c>
    </row>
    <row r="168" spans="1:15" x14ac:dyDescent="0.25">
      <c r="A168" s="229"/>
      <c r="B168" s="229"/>
      <c r="C168" s="229"/>
      <c r="D168" s="229"/>
      <c r="E168" s="229"/>
      <c r="F168" s="229"/>
      <c r="G168" s="229"/>
      <c r="H168" s="229"/>
      <c r="I168" s="229"/>
      <c r="J168" s="229"/>
      <c r="K168" s="229"/>
      <c r="L168" s="229"/>
      <c r="M168" s="229"/>
      <c r="N168" s="229"/>
      <c r="O168" s="229"/>
    </row>
    <row r="169" spans="1:15" s="1" customFormat="1" ht="12" x14ac:dyDescent="0.2">
      <c r="A169" s="186" t="s">
        <v>172</v>
      </c>
      <c r="B169" s="210"/>
      <c r="C169" s="210"/>
      <c r="D169" s="210"/>
      <c r="E169" s="210"/>
      <c r="F169" s="210"/>
      <c r="G169" s="210"/>
      <c r="H169" s="210"/>
      <c r="I169" s="210"/>
      <c r="J169" s="210"/>
      <c r="K169" s="210"/>
      <c r="L169" s="210"/>
      <c r="M169" s="210"/>
      <c r="N169" s="210"/>
      <c r="O169" s="211"/>
    </row>
    <row r="170" spans="1:15" ht="9.9499999999999993" customHeight="1" x14ac:dyDescent="0.25">
      <c r="A170" s="189"/>
      <c r="B170" s="190"/>
      <c r="C170" s="190"/>
      <c r="D170" s="190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1"/>
    </row>
    <row r="171" spans="1:15" ht="24" customHeight="1" x14ac:dyDescent="0.25">
      <c r="A171" s="192" t="s">
        <v>53</v>
      </c>
      <c r="B171" s="192" t="s">
        <v>54</v>
      </c>
      <c r="C171" s="192" t="s">
        <v>133</v>
      </c>
      <c r="D171" s="192" t="s">
        <v>56</v>
      </c>
      <c r="E171" s="192" t="s">
        <v>1</v>
      </c>
      <c r="F171" s="198" t="s">
        <v>134</v>
      </c>
      <c r="G171" s="196" t="s">
        <v>173</v>
      </c>
      <c r="H171" s="198" t="s">
        <v>5</v>
      </c>
      <c r="I171" s="198" t="s">
        <v>6</v>
      </c>
      <c r="J171" s="198" t="s">
        <v>57</v>
      </c>
      <c r="K171" s="200" t="s">
        <v>58</v>
      </c>
      <c r="L171" s="201"/>
      <c r="M171" s="202"/>
      <c r="N171" s="196" t="s">
        <v>60</v>
      </c>
      <c r="O171" s="196" t="s">
        <v>61</v>
      </c>
    </row>
    <row r="172" spans="1:15" ht="9.9499999999999993" customHeight="1" x14ac:dyDescent="0.25">
      <c r="A172" s="193"/>
      <c r="B172" s="193"/>
      <c r="C172" s="193"/>
      <c r="D172" s="193"/>
      <c r="E172" s="193"/>
      <c r="F172" s="199"/>
      <c r="G172" s="197"/>
      <c r="H172" s="199"/>
      <c r="I172" s="199"/>
      <c r="J172" s="199"/>
      <c r="K172" s="96">
        <v>111</v>
      </c>
      <c r="L172" s="96">
        <v>41</v>
      </c>
      <c r="M172" s="96" t="s">
        <v>59</v>
      </c>
      <c r="N172" s="197"/>
      <c r="O172" s="197"/>
    </row>
    <row r="173" spans="1:15" s="44" customFormat="1" ht="9.9499999999999993" customHeight="1" x14ac:dyDescent="0.2">
      <c r="A173" s="33" t="s">
        <v>126</v>
      </c>
      <c r="B173" s="33" t="s">
        <v>127</v>
      </c>
      <c r="C173" s="33" t="s">
        <v>128</v>
      </c>
      <c r="D173" s="33" t="s">
        <v>129</v>
      </c>
      <c r="E173" s="33" t="s">
        <v>130</v>
      </c>
      <c r="F173" s="33" t="s">
        <v>131</v>
      </c>
      <c r="G173" s="33" t="s">
        <v>132</v>
      </c>
      <c r="H173" s="33">
        <v>1</v>
      </c>
      <c r="I173" s="33">
        <v>2</v>
      </c>
      <c r="J173" s="33">
        <v>3</v>
      </c>
      <c r="K173" s="93">
        <v>4</v>
      </c>
      <c r="L173" s="93">
        <v>5</v>
      </c>
      <c r="M173" s="93">
        <v>6</v>
      </c>
      <c r="N173" s="33">
        <v>7</v>
      </c>
      <c r="O173" s="33">
        <v>8</v>
      </c>
    </row>
    <row r="174" spans="1:15" x14ac:dyDescent="0.25">
      <c r="A174" s="46" t="s">
        <v>168</v>
      </c>
      <c r="B174" s="4">
        <v>5</v>
      </c>
      <c r="C174" s="4">
        <v>1</v>
      </c>
      <c r="D174" s="4"/>
      <c r="E174" s="4">
        <v>633</v>
      </c>
      <c r="F174" s="5" t="s">
        <v>32</v>
      </c>
      <c r="G174" s="3" t="s">
        <v>85</v>
      </c>
      <c r="H174" s="7">
        <v>300</v>
      </c>
      <c r="I174" s="7">
        <v>0</v>
      </c>
      <c r="J174" s="7">
        <v>300</v>
      </c>
      <c r="K174" s="94"/>
      <c r="L174" s="94">
        <v>1000</v>
      </c>
      <c r="M174" s="94">
        <v>1000</v>
      </c>
      <c r="N174" s="7">
        <v>1000</v>
      </c>
      <c r="O174" s="7">
        <v>1000</v>
      </c>
    </row>
    <row r="175" spans="1:15" ht="23.25" x14ac:dyDescent="0.25">
      <c r="A175" s="46" t="s">
        <v>168</v>
      </c>
      <c r="B175" s="4">
        <v>5</v>
      </c>
      <c r="C175" s="4">
        <v>1</v>
      </c>
      <c r="D175" s="4"/>
      <c r="E175" s="4">
        <v>635</v>
      </c>
      <c r="F175" s="5" t="s">
        <v>32</v>
      </c>
      <c r="G175" s="6" t="s">
        <v>174</v>
      </c>
      <c r="H175" s="7">
        <v>0</v>
      </c>
      <c r="I175" s="7">
        <v>0</v>
      </c>
      <c r="J175" s="7">
        <v>0</v>
      </c>
      <c r="K175" s="94"/>
      <c r="L175" s="94">
        <v>5000</v>
      </c>
      <c r="M175" s="94">
        <v>5000</v>
      </c>
      <c r="N175" s="7">
        <v>5000</v>
      </c>
      <c r="O175" s="7">
        <v>5000</v>
      </c>
    </row>
    <row r="176" spans="1:15" x14ac:dyDescent="0.25">
      <c r="A176" s="46" t="s">
        <v>168</v>
      </c>
      <c r="B176" s="4">
        <v>5</v>
      </c>
      <c r="C176" s="4">
        <v>1</v>
      </c>
      <c r="D176" s="4"/>
      <c r="E176" s="4">
        <v>637</v>
      </c>
      <c r="F176" s="5" t="s">
        <v>24</v>
      </c>
      <c r="G176" s="3" t="s">
        <v>106</v>
      </c>
      <c r="H176" s="7">
        <v>1500</v>
      </c>
      <c r="I176" s="7">
        <v>0</v>
      </c>
      <c r="J176" s="7">
        <v>1500</v>
      </c>
      <c r="K176" s="94"/>
      <c r="L176" s="94">
        <v>1500</v>
      </c>
      <c r="M176" s="94">
        <v>1500</v>
      </c>
      <c r="N176" s="7">
        <v>1500</v>
      </c>
      <c r="O176" s="7">
        <v>1500</v>
      </c>
    </row>
    <row r="177" spans="1:15" x14ac:dyDescent="0.25">
      <c r="A177" s="203" t="s">
        <v>175</v>
      </c>
      <c r="B177" s="204"/>
      <c r="C177" s="204"/>
      <c r="D177" s="204"/>
      <c r="E177" s="204"/>
      <c r="F177" s="204"/>
      <c r="G177" s="205"/>
      <c r="H177" s="61">
        <f t="shared" ref="H177:O177" si="7">SUM(H174:H176)</f>
        <v>1800</v>
      </c>
      <c r="I177" s="61">
        <f>SUM(I174:I176)</f>
        <v>0</v>
      </c>
      <c r="J177" s="61">
        <f t="shared" si="7"/>
        <v>1800</v>
      </c>
      <c r="K177" s="95">
        <f t="shared" si="7"/>
        <v>0</v>
      </c>
      <c r="L177" s="95">
        <f t="shared" si="7"/>
        <v>7500</v>
      </c>
      <c r="M177" s="95">
        <f t="shared" si="7"/>
        <v>7500</v>
      </c>
      <c r="N177" s="61">
        <f t="shared" si="7"/>
        <v>7500</v>
      </c>
      <c r="O177" s="61">
        <f t="shared" si="7"/>
        <v>7500</v>
      </c>
    </row>
    <row r="178" spans="1:15" x14ac:dyDescent="0.25">
      <c r="A178" s="229"/>
      <c r="B178" s="229"/>
      <c r="C178" s="229"/>
      <c r="D178" s="229"/>
      <c r="E178" s="229"/>
      <c r="F178" s="229"/>
      <c r="G178" s="229"/>
      <c r="H178" s="229"/>
      <c r="I178" s="229"/>
      <c r="J178" s="229"/>
      <c r="K178" s="229"/>
      <c r="L178" s="229"/>
      <c r="M178" s="229"/>
      <c r="N178" s="229"/>
      <c r="O178" s="229"/>
    </row>
    <row r="179" spans="1:15" x14ac:dyDescent="0.25">
      <c r="A179" s="226" t="s">
        <v>176</v>
      </c>
      <c r="B179" s="232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2"/>
      <c r="N179" s="232"/>
      <c r="O179" s="233"/>
    </row>
    <row r="180" spans="1:15" ht="9.9499999999999993" customHeight="1" x14ac:dyDescent="0.25">
      <c r="A180" s="219"/>
      <c r="B180" s="206"/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20"/>
    </row>
    <row r="181" spans="1:15" x14ac:dyDescent="0.25">
      <c r="A181" s="214" t="s">
        <v>53</v>
      </c>
      <c r="B181" s="192" t="s">
        <v>54</v>
      </c>
      <c r="C181" s="192" t="s">
        <v>133</v>
      </c>
      <c r="D181" s="192" t="s">
        <v>56</v>
      </c>
      <c r="E181" s="192" t="s">
        <v>1</v>
      </c>
      <c r="F181" s="230" t="s">
        <v>134</v>
      </c>
      <c r="G181" s="196" t="s">
        <v>173</v>
      </c>
      <c r="H181" s="198" t="s">
        <v>5</v>
      </c>
      <c r="I181" s="198" t="s">
        <v>6</v>
      </c>
      <c r="J181" s="198" t="s">
        <v>57</v>
      </c>
      <c r="K181" s="200" t="s">
        <v>58</v>
      </c>
      <c r="L181" s="201"/>
      <c r="M181" s="202"/>
      <c r="N181" s="196" t="s">
        <v>60</v>
      </c>
      <c r="O181" s="196" t="s">
        <v>61</v>
      </c>
    </row>
    <row r="182" spans="1:15" ht="9.9499999999999993" customHeight="1" x14ac:dyDescent="0.25">
      <c r="A182" s="215"/>
      <c r="B182" s="193"/>
      <c r="C182" s="193"/>
      <c r="D182" s="193"/>
      <c r="E182" s="193"/>
      <c r="F182" s="231"/>
      <c r="G182" s="197"/>
      <c r="H182" s="199"/>
      <c r="I182" s="199"/>
      <c r="J182" s="199"/>
      <c r="K182" s="96">
        <v>111</v>
      </c>
      <c r="L182" s="96">
        <v>41</v>
      </c>
      <c r="M182" s="96" t="s">
        <v>59</v>
      </c>
      <c r="N182" s="197"/>
      <c r="O182" s="197"/>
    </row>
    <row r="183" spans="1:15" s="23" customFormat="1" ht="9.9499999999999993" customHeight="1" x14ac:dyDescent="0.25">
      <c r="A183" s="32" t="s">
        <v>126</v>
      </c>
      <c r="B183" s="33" t="s">
        <v>127</v>
      </c>
      <c r="C183" s="33" t="s">
        <v>128</v>
      </c>
      <c r="D183" s="33" t="s">
        <v>129</v>
      </c>
      <c r="E183" s="33" t="s">
        <v>130</v>
      </c>
      <c r="F183" s="32" t="s">
        <v>131</v>
      </c>
      <c r="G183" s="33" t="s">
        <v>132</v>
      </c>
      <c r="H183" s="33">
        <v>1</v>
      </c>
      <c r="I183" s="33">
        <v>2</v>
      </c>
      <c r="J183" s="33">
        <v>3</v>
      </c>
      <c r="K183" s="93">
        <v>4</v>
      </c>
      <c r="L183" s="93">
        <v>5</v>
      </c>
      <c r="M183" s="93">
        <v>6</v>
      </c>
      <c r="N183" s="33">
        <v>7</v>
      </c>
      <c r="O183" s="33">
        <v>8</v>
      </c>
    </row>
    <row r="184" spans="1:15" x14ac:dyDescent="0.25">
      <c r="A184" s="46" t="s">
        <v>177</v>
      </c>
      <c r="B184" s="4">
        <v>1</v>
      </c>
      <c r="C184" s="4">
        <v>0</v>
      </c>
      <c r="D184" s="4"/>
      <c r="E184" s="4">
        <v>632</v>
      </c>
      <c r="F184" s="5" t="s">
        <v>12</v>
      </c>
      <c r="G184" s="3" t="s">
        <v>328</v>
      </c>
      <c r="H184" s="7">
        <v>550</v>
      </c>
      <c r="I184" s="7">
        <v>491.9</v>
      </c>
      <c r="J184" s="7">
        <v>550</v>
      </c>
      <c r="K184" s="94"/>
      <c r="L184" s="94">
        <v>600</v>
      </c>
      <c r="M184" s="94">
        <v>600</v>
      </c>
      <c r="N184" s="7">
        <v>600</v>
      </c>
      <c r="O184" s="7">
        <v>600</v>
      </c>
    </row>
    <row r="185" spans="1:15" x14ac:dyDescent="0.25">
      <c r="A185" s="46" t="s">
        <v>177</v>
      </c>
      <c r="B185" s="4">
        <v>1</v>
      </c>
      <c r="C185" s="4">
        <v>0</v>
      </c>
      <c r="D185" s="4"/>
      <c r="E185" s="4">
        <v>632</v>
      </c>
      <c r="F185" s="5" t="s">
        <v>14</v>
      </c>
      <c r="G185" s="3" t="s">
        <v>329</v>
      </c>
      <c r="H185" s="7">
        <v>1000</v>
      </c>
      <c r="I185" s="7">
        <v>256.66000000000003</v>
      </c>
      <c r="J185" s="7">
        <v>1000</v>
      </c>
      <c r="K185" s="94"/>
      <c r="L185" s="94">
        <v>1000</v>
      </c>
      <c r="M185" s="94">
        <v>1000</v>
      </c>
      <c r="N185" s="7">
        <v>1000</v>
      </c>
      <c r="O185" s="7">
        <v>1000</v>
      </c>
    </row>
    <row r="186" spans="1:15" x14ac:dyDescent="0.25">
      <c r="A186" s="46" t="s">
        <v>177</v>
      </c>
      <c r="B186" s="4">
        <v>1</v>
      </c>
      <c r="C186" s="4">
        <v>0</v>
      </c>
      <c r="D186" s="4"/>
      <c r="E186" s="4">
        <v>633</v>
      </c>
      <c r="F186" s="5" t="s">
        <v>32</v>
      </c>
      <c r="G186" s="3" t="s">
        <v>85</v>
      </c>
      <c r="H186" s="7">
        <v>2500</v>
      </c>
      <c r="I186" s="7">
        <v>12876</v>
      </c>
      <c r="J186" s="7">
        <v>14133.49</v>
      </c>
      <c r="K186" s="94"/>
      <c r="L186" s="94">
        <v>8000</v>
      </c>
      <c r="M186" s="94">
        <v>8000</v>
      </c>
      <c r="N186" s="7">
        <v>8000</v>
      </c>
      <c r="O186" s="7">
        <v>8000</v>
      </c>
    </row>
    <row r="187" spans="1:15" x14ac:dyDescent="0.25">
      <c r="A187" s="46" t="s">
        <v>177</v>
      </c>
      <c r="B187" s="4">
        <v>1</v>
      </c>
      <c r="C187" s="4">
        <v>0</v>
      </c>
      <c r="D187" s="4"/>
      <c r="E187" s="4">
        <v>633</v>
      </c>
      <c r="F187" s="5" t="s">
        <v>136</v>
      </c>
      <c r="G187" s="3" t="s">
        <v>178</v>
      </c>
      <c r="H187" s="7">
        <v>0</v>
      </c>
      <c r="I187" s="7">
        <v>248.31</v>
      </c>
      <c r="J187" s="7">
        <v>400</v>
      </c>
      <c r="K187" s="94"/>
      <c r="L187" s="94">
        <v>400</v>
      </c>
      <c r="M187" s="94">
        <v>400</v>
      </c>
      <c r="N187" s="7">
        <v>400</v>
      </c>
      <c r="O187" s="7">
        <v>400</v>
      </c>
    </row>
    <row r="188" spans="1:15" x14ac:dyDescent="0.25">
      <c r="A188" s="46" t="s">
        <v>177</v>
      </c>
      <c r="B188" s="4">
        <v>1</v>
      </c>
      <c r="C188" s="4">
        <v>0</v>
      </c>
      <c r="D188" s="4"/>
      <c r="E188" s="4">
        <v>634</v>
      </c>
      <c r="F188" s="5" t="s">
        <v>12</v>
      </c>
      <c r="G188" s="3" t="s">
        <v>179</v>
      </c>
      <c r="H188" s="7">
        <v>300</v>
      </c>
      <c r="I188" s="7">
        <v>0</v>
      </c>
      <c r="J188" s="7">
        <v>0</v>
      </c>
      <c r="K188" s="94"/>
      <c r="L188" s="94">
        <v>0</v>
      </c>
      <c r="M188" s="94">
        <v>0</v>
      </c>
      <c r="N188" s="7">
        <v>0</v>
      </c>
      <c r="O188" s="7">
        <v>0</v>
      </c>
    </row>
    <row r="189" spans="1:15" ht="39.950000000000003" customHeight="1" x14ac:dyDescent="0.25">
      <c r="A189" s="46" t="s">
        <v>177</v>
      </c>
      <c r="B189" s="4">
        <v>1</v>
      </c>
      <c r="C189" s="4">
        <v>0</v>
      </c>
      <c r="D189" s="4"/>
      <c r="E189" s="4">
        <v>635</v>
      </c>
      <c r="F189" s="5" t="s">
        <v>24</v>
      </c>
      <c r="G189" s="6" t="s">
        <v>180</v>
      </c>
      <c r="H189" s="7">
        <v>500</v>
      </c>
      <c r="I189" s="7">
        <v>0</v>
      </c>
      <c r="J189" s="7">
        <v>500</v>
      </c>
      <c r="K189" s="94"/>
      <c r="L189" s="94">
        <v>500</v>
      </c>
      <c r="M189" s="94">
        <v>500</v>
      </c>
      <c r="N189" s="7">
        <v>500</v>
      </c>
      <c r="O189" s="7">
        <v>500</v>
      </c>
    </row>
    <row r="190" spans="1:15" x14ac:dyDescent="0.25">
      <c r="A190" s="46" t="s">
        <v>177</v>
      </c>
      <c r="B190" s="4">
        <v>1</v>
      </c>
      <c r="C190" s="4">
        <v>0</v>
      </c>
      <c r="D190" s="4"/>
      <c r="E190" s="4">
        <v>637</v>
      </c>
      <c r="F190" s="5" t="s">
        <v>24</v>
      </c>
      <c r="G190" s="3" t="s">
        <v>181</v>
      </c>
      <c r="H190" s="7">
        <v>32500</v>
      </c>
      <c r="I190" s="7">
        <v>47788.5</v>
      </c>
      <c r="J190" s="7">
        <v>59000</v>
      </c>
      <c r="K190" s="94"/>
      <c r="L190" s="94">
        <v>59000</v>
      </c>
      <c r="M190" s="94">
        <v>59000</v>
      </c>
      <c r="N190" s="7">
        <v>65000</v>
      </c>
      <c r="O190" s="7">
        <v>67000</v>
      </c>
    </row>
    <row r="191" spans="1:15" x14ac:dyDescent="0.25">
      <c r="A191" s="203" t="s">
        <v>182</v>
      </c>
      <c r="B191" s="204"/>
      <c r="C191" s="204"/>
      <c r="D191" s="204"/>
      <c r="E191" s="204"/>
      <c r="F191" s="204"/>
      <c r="G191" s="205"/>
      <c r="H191" s="61">
        <f t="shared" ref="H191:O191" si="8">SUM(H184:H190)</f>
        <v>37350</v>
      </c>
      <c r="I191" s="61">
        <f t="shared" si="8"/>
        <v>61661.369999999995</v>
      </c>
      <c r="J191" s="61">
        <f t="shared" si="8"/>
        <v>75583.489999999991</v>
      </c>
      <c r="K191" s="95">
        <f t="shared" si="8"/>
        <v>0</v>
      </c>
      <c r="L191" s="95">
        <f t="shared" si="8"/>
        <v>69500</v>
      </c>
      <c r="M191" s="95">
        <f t="shared" si="8"/>
        <v>69500</v>
      </c>
      <c r="N191" s="61">
        <f t="shared" si="8"/>
        <v>75500</v>
      </c>
      <c r="O191" s="61">
        <f t="shared" si="8"/>
        <v>77500</v>
      </c>
    </row>
    <row r="192" spans="1:15" x14ac:dyDescent="0.25">
      <c r="A192" s="229"/>
      <c r="B192" s="229"/>
      <c r="C192" s="229"/>
      <c r="D192" s="229"/>
      <c r="E192" s="229"/>
      <c r="F192" s="229"/>
      <c r="G192" s="229"/>
      <c r="H192" s="229"/>
      <c r="I192" s="229"/>
      <c r="J192" s="229"/>
      <c r="K192" s="229"/>
      <c r="L192" s="229"/>
      <c r="M192" s="229"/>
      <c r="N192" s="229"/>
      <c r="O192" s="229"/>
    </row>
    <row r="193" spans="1:15" x14ac:dyDescent="0.25">
      <c r="A193" s="226" t="s">
        <v>183</v>
      </c>
      <c r="B193" s="227"/>
      <c r="C193" s="227"/>
      <c r="D193" s="227"/>
      <c r="E193" s="227"/>
      <c r="F193" s="227"/>
      <c r="G193" s="227"/>
      <c r="H193" s="227"/>
      <c r="I193" s="227"/>
      <c r="J193" s="227"/>
      <c r="K193" s="227"/>
      <c r="L193" s="227"/>
      <c r="M193" s="227"/>
      <c r="N193" s="227"/>
      <c r="O193" s="228"/>
    </row>
    <row r="194" spans="1:15" ht="9.9499999999999993" customHeight="1" x14ac:dyDescent="0.25">
      <c r="A194" s="219"/>
      <c r="B194" s="206"/>
      <c r="C194" s="206"/>
      <c r="D194" s="206"/>
      <c r="E194" s="206"/>
      <c r="F194" s="206"/>
      <c r="G194" s="206"/>
      <c r="H194" s="206"/>
      <c r="I194" s="206"/>
      <c r="J194" s="206"/>
      <c r="K194" s="206"/>
      <c r="L194" s="206"/>
      <c r="M194" s="206"/>
      <c r="N194" s="206"/>
      <c r="O194" s="220"/>
    </row>
    <row r="195" spans="1:15" x14ac:dyDescent="0.25">
      <c r="A195" s="214" t="s">
        <v>53</v>
      </c>
      <c r="B195" s="192" t="s">
        <v>54</v>
      </c>
      <c r="C195" s="192" t="s">
        <v>133</v>
      </c>
      <c r="D195" s="192" t="s">
        <v>56</v>
      </c>
      <c r="E195" s="192" t="s">
        <v>1</v>
      </c>
      <c r="F195" s="212" t="s">
        <v>134</v>
      </c>
      <c r="G195" s="196" t="s">
        <v>3</v>
      </c>
      <c r="H195" s="198" t="s">
        <v>5</v>
      </c>
      <c r="I195" s="198" t="s">
        <v>6</v>
      </c>
      <c r="J195" s="198" t="s">
        <v>57</v>
      </c>
      <c r="K195" s="200" t="s">
        <v>58</v>
      </c>
      <c r="L195" s="201"/>
      <c r="M195" s="202"/>
      <c r="N195" s="196" t="s">
        <v>60</v>
      </c>
      <c r="O195" s="196" t="s">
        <v>61</v>
      </c>
    </row>
    <row r="196" spans="1:15" ht="9.9499999999999993" customHeight="1" x14ac:dyDescent="0.25">
      <c r="A196" s="215"/>
      <c r="B196" s="193"/>
      <c r="C196" s="193"/>
      <c r="D196" s="193"/>
      <c r="E196" s="193"/>
      <c r="F196" s="213"/>
      <c r="G196" s="197"/>
      <c r="H196" s="199"/>
      <c r="I196" s="199"/>
      <c r="J196" s="199"/>
      <c r="K196" s="96">
        <v>111</v>
      </c>
      <c r="L196" s="96">
        <v>41</v>
      </c>
      <c r="M196" s="96" t="s">
        <v>59</v>
      </c>
      <c r="N196" s="197"/>
      <c r="O196" s="197"/>
    </row>
    <row r="197" spans="1:15" s="23" customFormat="1" ht="9.9499999999999993" customHeight="1" x14ac:dyDescent="0.25">
      <c r="A197" s="32" t="s">
        <v>126</v>
      </c>
      <c r="B197" s="33" t="s">
        <v>127</v>
      </c>
      <c r="C197" s="33" t="s">
        <v>128</v>
      </c>
      <c r="D197" s="33" t="s">
        <v>129</v>
      </c>
      <c r="E197" s="33" t="s">
        <v>130</v>
      </c>
      <c r="F197" s="32" t="s">
        <v>131</v>
      </c>
      <c r="G197" s="33" t="s">
        <v>132</v>
      </c>
      <c r="H197" s="33">
        <v>1</v>
      </c>
      <c r="I197" s="33">
        <v>2</v>
      </c>
      <c r="J197" s="33">
        <v>3</v>
      </c>
      <c r="K197" s="93">
        <v>4</v>
      </c>
      <c r="L197" s="93">
        <v>5</v>
      </c>
      <c r="M197" s="93">
        <v>6</v>
      </c>
      <c r="N197" s="33">
        <v>7</v>
      </c>
      <c r="O197" s="33">
        <v>8</v>
      </c>
    </row>
    <row r="198" spans="1:15" x14ac:dyDescent="0.25">
      <c r="A198" s="46" t="s">
        <v>184</v>
      </c>
      <c r="B198" s="4">
        <v>1</v>
      </c>
      <c r="C198" s="4">
        <v>0</v>
      </c>
      <c r="D198" s="4"/>
      <c r="E198" s="4">
        <v>632</v>
      </c>
      <c r="F198" s="5" t="s">
        <v>12</v>
      </c>
      <c r="G198" s="3" t="s">
        <v>77</v>
      </c>
      <c r="H198" s="7">
        <v>1700</v>
      </c>
      <c r="I198" s="7">
        <v>1297.3499999999999</v>
      </c>
      <c r="J198" s="7">
        <v>1700</v>
      </c>
      <c r="K198" s="94"/>
      <c r="L198" s="94">
        <v>1700</v>
      </c>
      <c r="M198" s="94">
        <v>1700</v>
      </c>
      <c r="N198" s="7">
        <v>1700</v>
      </c>
      <c r="O198" s="7">
        <v>1700</v>
      </c>
    </row>
    <row r="199" spans="1:15" x14ac:dyDescent="0.25">
      <c r="A199" s="46" t="s">
        <v>184</v>
      </c>
      <c r="B199" s="4">
        <v>1</v>
      </c>
      <c r="C199" s="4">
        <v>0</v>
      </c>
      <c r="D199" s="4"/>
      <c r="E199" s="4">
        <v>632</v>
      </c>
      <c r="F199" s="5" t="s">
        <v>14</v>
      </c>
      <c r="G199" s="3" t="s">
        <v>185</v>
      </c>
      <c r="H199" s="7">
        <v>7000</v>
      </c>
      <c r="I199" s="7">
        <v>8232.3700000000008</v>
      </c>
      <c r="J199" s="7">
        <v>7000</v>
      </c>
      <c r="K199" s="94"/>
      <c r="L199" s="94">
        <v>7000</v>
      </c>
      <c r="M199" s="94">
        <v>7000</v>
      </c>
      <c r="N199" s="7">
        <v>7000</v>
      </c>
      <c r="O199" s="7">
        <v>7000</v>
      </c>
    </row>
    <row r="200" spans="1:15" x14ac:dyDescent="0.25">
      <c r="A200" s="46" t="s">
        <v>184</v>
      </c>
      <c r="B200" s="4">
        <v>1</v>
      </c>
      <c r="C200" s="4">
        <v>0</v>
      </c>
      <c r="D200" s="4"/>
      <c r="E200" s="4">
        <v>633</v>
      </c>
      <c r="F200" s="5" t="s">
        <v>32</v>
      </c>
      <c r="G200" s="3" t="s">
        <v>85</v>
      </c>
      <c r="H200" s="7">
        <v>700</v>
      </c>
      <c r="I200" s="7">
        <v>375.88</v>
      </c>
      <c r="J200" s="7">
        <v>700</v>
      </c>
      <c r="K200" s="94"/>
      <c r="L200" s="94">
        <v>700</v>
      </c>
      <c r="M200" s="94">
        <v>700</v>
      </c>
      <c r="N200" s="7">
        <v>700</v>
      </c>
      <c r="O200" s="7">
        <v>700</v>
      </c>
    </row>
    <row r="201" spans="1:15" ht="33.950000000000003" customHeight="1" x14ac:dyDescent="0.25">
      <c r="A201" s="46" t="s">
        <v>184</v>
      </c>
      <c r="B201" s="4">
        <v>1</v>
      </c>
      <c r="C201" s="4">
        <v>0</v>
      </c>
      <c r="D201" s="4"/>
      <c r="E201" s="4">
        <v>635</v>
      </c>
      <c r="F201" s="5" t="s">
        <v>24</v>
      </c>
      <c r="G201" s="6" t="s">
        <v>186</v>
      </c>
      <c r="H201" s="7">
        <v>2000</v>
      </c>
      <c r="I201" s="7">
        <v>1359.28</v>
      </c>
      <c r="J201" s="7">
        <v>1500</v>
      </c>
      <c r="K201" s="94"/>
      <c r="L201" s="94">
        <v>2000</v>
      </c>
      <c r="M201" s="94">
        <v>2000</v>
      </c>
      <c r="N201" s="7">
        <v>2000</v>
      </c>
      <c r="O201" s="7">
        <v>2000</v>
      </c>
    </row>
    <row r="202" spans="1:15" x14ac:dyDescent="0.25">
      <c r="A202" s="46" t="s">
        <v>184</v>
      </c>
      <c r="B202" s="4">
        <v>1</v>
      </c>
      <c r="C202" s="4">
        <v>0</v>
      </c>
      <c r="D202" s="4"/>
      <c r="E202" s="4">
        <v>635</v>
      </c>
      <c r="F202" s="5" t="s">
        <v>32</v>
      </c>
      <c r="G202" s="3" t="s">
        <v>187</v>
      </c>
      <c r="H202" s="7">
        <v>1000</v>
      </c>
      <c r="I202" s="7">
        <v>0</v>
      </c>
      <c r="J202" s="7">
        <v>1000</v>
      </c>
      <c r="K202" s="94"/>
      <c r="L202" s="94">
        <v>1000</v>
      </c>
      <c r="M202" s="94">
        <v>1000</v>
      </c>
      <c r="N202" s="7">
        <v>1000</v>
      </c>
      <c r="O202" s="7">
        <v>1000</v>
      </c>
    </row>
    <row r="203" spans="1:15" x14ac:dyDescent="0.25">
      <c r="A203" s="46" t="s">
        <v>184</v>
      </c>
      <c r="B203" s="4">
        <v>1</v>
      </c>
      <c r="C203" s="4">
        <v>0</v>
      </c>
      <c r="D203" s="4"/>
      <c r="E203" s="4">
        <v>637</v>
      </c>
      <c r="F203" s="5" t="s">
        <v>24</v>
      </c>
      <c r="G203" s="3" t="s">
        <v>181</v>
      </c>
      <c r="H203" s="7">
        <v>500</v>
      </c>
      <c r="I203" s="7">
        <v>0</v>
      </c>
      <c r="J203" s="7">
        <v>1500</v>
      </c>
      <c r="K203" s="94"/>
      <c r="L203" s="94">
        <v>500</v>
      </c>
      <c r="M203" s="94">
        <v>500</v>
      </c>
      <c r="N203" s="7">
        <v>500</v>
      </c>
      <c r="O203" s="7">
        <v>500</v>
      </c>
    </row>
    <row r="204" spans="1:15" x14ac:dyDescent="0.25">
      <c r="A204" s="207" t="s">
        <v>188</v>
      </c>
      <c r="B204" s="208"/>
      <c r="C204" s="208"/>
      <c r="D204" s="208"/>
      <c r="E204" s="208"/>
      <c r="F204" s="208"/>
      <c r="G204" s="209"/>
      <c r="H204" s="7">
        <f t="shared" ref="H204:O204" si="9">SUM(H198:H203)</f>
        <v>12900</v>
      </c>
      <c r="I204" s="7">
        <f t="shared" si="9"/>
        <v>11264.880000000001</v>
      </c>
      <c r="J204" s="7">
        <f t="shared" si="9"/>
        <v>13400</v>
      </c>
      <c r="K204" s="94">
        <f t="shared" si="9"/>
        <v>0</v>
      </c>
      <c r="L204" s="94">
        <f t="shared" si="9"/>
        <v>12900</v>
      </c>
      <c r="M204" s="94">
        <f t="shared" si="9"/>
        <v>12900</v>
      </c>
      <c r="N204" s="7">
        <f t="shared" si="9"/>
        <v>12900</v>
      </c>
      <c r="O204" s="7">
        <f t="shared" si="9"/>
        <v>12900</v>
      </c>
    </row>
    <row r="205" spans="1:15" x14ac:dyDescent="0.25">
      <c r="A205" s="48"/>
      <c r="B205" s="20"/>
      <c r="C205" s="20"/>
      <c r="D205" s="20"/>
      <c r="E205" s="20"/>
      <c r="F205" s="21"/>
      <c r="G205" s="19"/>
      <c r="H205" s="19"/>
      <c r="I205" s="19"/>
      <c r="J205" s="19"/>
      <c r="K205" s="106"/>
      <c r="L205" s="19"/>
      <c r="M205" s="19"/>
      <c r="N205" s="19"/>
      <c r="O205" s="19"/>
    </row>
    <row r="206" spans="1:15" s="49" customFormat="1" ht="15" customHeight="1" x14ac:dyDescent="0.2">
      <c r="A206" s="186" t="s">
        <v>189</v>
      </c>
      <c r="B206" s="210"/>
      <c r="C206" s="210"/>
      <c r="D206" s="210"/>
      <c r="E206" s="210"/>
      <c r="F206" s="210"/>
      <c r="G206" s="210"/>
      <c r="H206" s="210"/>
      <c r="I206" s="210"/>
      <c r="J206" s="210"/>
      <c r="K206" s="210"/>
      <c r="L206" s="210"/>
      <c r="M206" s="210"/>
      <c r="N206" s="210"/>
      <c r="O206" s="211"/>
    </row>
    <row r="207" spans="1:15" ht="9.9499999999999993" customHeight="1" x14ac:dyDescent="0.25">
      <c r="A207" s="189"/>
      <c r="B207" s="190"/>
      <c r="C207" s="190"/>
      <c r="D207" s="190"/>
      <c r="E207" s="190"/>
      <c r="F207" s="190"/>
      <c r="G207" s="190"/>
      <c r="H207" s="190"/>
      <c r="I207" s="190"/>
      <c r="J207" s="190"/>
      <c r="K207" s="190"/>
      <c r="L207" s="190"/>
      <c r="M207" s="190"/>
      <c r="N207" s="190"/>
      <c r="O207" s="191"/>
    </row>
    <row r="208" spans="1:15" x14ac:dyDescent="0.25">
      <c r="A208" s="196" t="s">
        <v>53</v>
      </c>
      <c r="B208" s="196" t="s">
        <v>54</v>
      </c>
      <c r="C208" s="196" t="s">
        <v>133</v>
      </c>
      <c r="D208" s="196" t="s">
        <v>56</v>
      </c>
      <c r="E208" s="196" t="s">
        <v>158</v>
      </c>
      <c r="F208" s="198" t="s">
        <v>134</v>
      </c>
      <c r="G208" s="196" t="s">
        <v>3</v>
      </c>
      <c r="H208" s="194" t="s">
        <v>5</v>
      </c>
      <c r="I208" s="194" t="s">
        <v>6</v>
      </c>
      <c r="J208" s="194" t="s">
        <v>57</v>
      </c>
      <c r="K208" s="223" t="s">
        <v>58</v>
      </c>
      <c r="L208" s="224"/>
      <c r="M208" s="225"/>
      <c r="N208" s="196" t="s">
        <v>60</v>
      </c>
      <c r="O208" s="196" t="s">
        <v>61</v>
      </c>
    </row>
    <row r="209" spans="1:15" ht="9.9499999999999993" customHeight="1" x14ac:dyDescent="0.25">
      <c r="A209" s="197"/>
      <c r="B209" s="197"/>
      <c r="C209" s="197"/>
      <c r="D209" s="197"/>
      <c r="E209" s="197"/>
      <c r="F209" s="199"/>
      <c r="G209" s="197"/>
      <c r="H209" s="195"/>
      <c r="I209" s="195"/>
      <c r="J209" s="195"/>
      <c r="K209" s="98">
        <v>111</v>
      </c>
      <c r="L209" s="98">
        <v>41</v>
      </c>
      <c r="M209" s="98" t="s">
        <v>59</v>
      </c>
      <c r="N209" s="197"/>
      <c r="O209" s="197"/>
    </row>
    <row r="210" spans="1:15" s="44" customFormat="1" ht="9.9499999999999993" customHeight="1" x14ac:dyDescent="0.2">
      <c r="A210" s="33" t="s">
        <v>126</v>
      </c>
      <c r="B210" s="33" t="s">
        <v>127</v>
      </c>
      <c r="C210" s="33" t="s">
        <v>128</v>
      </c>
      <c r="D210" s="33" t="s">
        <v>129</v>
      </c>
      <c r="E210" s="33" t="s">
        <v>130</v>
      </c>
      <c r="F210" s="33" t="s">
        <v>131</v>
      </c>
      <c r="G210" s="33" t="s">
        <v>132</v>
      </c>
      <c r="H210" s="33">
        <v>1</v>
      </c>
      <c r="I210" s="33">
        <v>2</v>
      </c>
      <c r="J210" s="33">
        <v>3</v>
      </c>
      <c r="K210" s="93">
        <v>4</v>
      </c>
      <c r="L210" s="93">
        <v>5</v>
      </c>
      <c r="M210" s="93">
        <v>6</v>
      </c>
      <c r="N210" s="33">
        <v>7</v>
      </c>
      <c r="O210" s="33">
        <v>8</v>
      </c>
    </row>
    <row r="211" spans="1:15" x14ac:dyDescent="0.25">
      <c r="A211" s="5" t="s">
        <v>184</v>
      </c>
      <c r="B211" s="4">
        <v>2</v>
      </c>
      <c r="C211" s="4">
        <v>0</v>
      </c>
      <c r="D211" s="4"/>
      <c r="E211" s="4">
        <v>611</v>
      </c>
      <c r="F211" s="5"/>
      <c r="G211" s="4" t="s">
        <v>145</v>
      </c>
      <c r="H211" s="9">
        <v>57200</v>
      </c>
      <c r="I211" s="9">
        <v>66957.399999999994</v>
      </c>
      <c r="J211" s="9">
        <v>63650</v>
      </c>
      <c r="K211" s="97"/>
      <c r="L211" s="97">
        <v>64778</v>
      </c>
      <c r="M211" s="97">
        <v>64778</v>
      </c>
      <c r="N211" s="9">
        <v>64778</v>
      </c>
      <c r="O211" s="9">
        <v>64778</v>
      </c>
    </row>
    <row r="212" spans="1:15" x14ac:dyDescent="0.25">
      <c r="A212" s="5" t="s">
        <v>184</v>
      </c>
      <c r="B212" s="4">
        <v>2</v>
      </c>
      <c r="C212" s="4">
        <v>0</v>
      </c>
      <c r="D212" s="4"/>
      <c r="E212" s="4">
        <v>614</v>
      </c>
      <c r="F212" s="5"/>
      <c r="G212" s="4" t="s">
        <v>64</v>
      </c>
      <c r="H212" s="9">
        <v>0</v>
      </c>
      <c r="I212" s="9">
        <v>0</v>
      </c>
      <c r="J212" s="9">
        <v>0</v>
      </c>
      <c r="K212" s="97"/>
      <c r="L212" s="97">
        <v>0</v>
      </c>
      <c r="M212" s="97">
        <v>0</v>
      </c>
      <c r="N212" s="9">
        <v>0</v>
      </c>
      <c r="O212" s="9">
        <v>0</v>
      </c>
    </row>
    <row r="213" spans="1:15" x14ac:dyDescent="0.25">
      <c r="A213" s="5" t="s">
        <v>184</v>
      </c>
      <c r="B213" s="4">
        <v>2</v>
      </c>
      <c r="C213" s="4">
        <v>0</v>
      </c>
      <c r="D213" s="4"/>
      <c r="E213" s="4">
        <v>621</v>
      </c>
      <c r="F213" s="5"/>
      <c r="G213" s="4" t="s">
        <v>190</v>
      </c>
      <c r="H213" s="9">
        <v>17614</v>
      </c>
      <c r="I213" s="9">
        <v>2125.79</v>
      </c>
      <c r="J213" s="9">
        <v>12325.92</v>
      </c>
      <c r="K213" s="97"/>
      <c r="L213" s="97">
        <v>22642</v>
      </c>
      <c r="M213" s="97">
        <v>22642</v>
      </c>
      <c r="N213" s="9">
        <v>22642</v>
      </c>
      <c r="O213" s="9">
        <v>22642</v>
      </c>
    </row>
    <row r="214" spans="1:15" x14ac:dyDescent="0.25">
      <c r="A214" s="5" t="s">
        <v>184</v>
      </c>
      <c r="B214" s="4">
        <v>2</v>
      </c>
      <c r="C214" s="4">
        <v>0</v>
      </c>
      <c r="D214" s="4"/>
      <c r="E214" s="4">
        <v>623</v>
      </c>
      <c r="F214" s="5"/>
      <c r="G214" s="4" t="s">
        <v>191</v>
      </c>
      <c r="H214" s="9">
        <v>0</v>
      </c>
      <c r="I214" s="9">
        <v>4303.47</v>
      </c>
      <c r="J214" s="9">
        <v>2142.46</v>
      </c>
      <c r="K214" s="97"/>
      <c r="L214" s="97">
        <v>0</v>
      </c>
      <c r="M214" s="97">
        <v>0</v>
      </c>
      <c r="N214" s="9">
        <v>0</v>
      </c>
      <c r="O214" s="9">
        <v>0</v>
      </c>
    </row>
    <row r="215" spans="1:15" x14ac:dyDescent="0.25">
      <c r="A215" s="5" t="s">
        <v>184</v>
      </c>
      <c r="B215" s="4">
        <v>2</v>
      </c>
      <c r="C215" s="4">
        <v>0</v>
      </c>
      <c r="D215" s="4"/>
      <c r="E215" s="4">
        <v>625</v>
      </c>
      <c r="F215" s="5" t="s">
        <v>12</v>
      </c>
      <c r="G215" s="4" t="s">
        <v>147</v>
      </c>
      <c r="H215" s="9">
        <v>0</v>
      </c>
      <c r="I215" s="9">
        <v>933.49</v>
      </c>
      <c r="J215" s="9">
        <v>416.68</v>
      </c>
      <c r="K215" s="97"/>
      <c r="L215" s="97">
        <v>0</v>
      </c>
      <c r="M215" s="97">
        <v>0</v>
      </c>
      <c r="N215" s="9">
        <v>0</v>
      </c>
      <c r="O215" s="9">
        <v>0</v>
      </c>
    </row>
    <row r="216" spans="1:15" x14ac:dyDescent="0.25">
      <c r="A216" s="5" t="s">
        <v>184</v>
      </c>
      <c r="B216" s="4">
        <v>2</v>
      </c>
      <c r="C216" s="4">
        <v>0</v>
      </c>
      <c r="D216" s="4"/>
      <c r="E216" s="4">
        <v>625</v>
      </c>
      <c r="F216" s="5" t="s">
        <v>14</v>
      </c>
      <c r="G216" s="4" t="s">
        <v>68</v>
      </c>
      <c r="H216" s="9">
        <v>0</v>
      </c>
      <c r="I216" s="9">
        <v>9394.16</v>
      </c>
      <c r="J216" s="9">
        <v>4417.24</v>
      </c>
      <c r="K216" s="97"/>
      <c r="L216" s="97">
        <v>0</v>
      </c>
      <c r="M216" s="97">
        <v>0</v>
      </c>
      <c r="N216" s="9">
        <v>0</v>
      </c>
      <c r="O216" s="9">
        <v>0</v>
      </c>
    </row>
    <row r="217" spans="1:15" x14ac:dyDescent="0.25">
      <c r="A217" s="5" t="s">
        <v>184</v>
      </c>
      <c r="B217" s="4">
        <v>2</v>
      </c>
      <c r="C217" s="4">
        <v>0</v>
      </c>
      <c r="D217" s="4"/>
      <c r="E217" s="4">
        <v>625</v>
      </c>
      <c r="F217" s="5" t="s">
        <v>10</v>
      </c>
      <c r="G217" s="4" t="s">
        <v>69</v>
      </c>
      <c r="H217" s="9">
        <v>0</v>
      </c>
      <c r="I217" s="9">
        <v>536.38</v>
      </c>
      <c r="J217" s="9">
        <v>252.14</v>
      </c>
      <c r="K217" s="97"/>
      <c r="L217" s="97">
        <v>0</v>
      </c>
      <c r="M217" s="97">
        <v>0</v>
      </c>
      <c r="N217" s="9">
        <v>0</v>
      </c>
      <c r="O217" s="9">
        <v>0</v>
      </c>
    </row>
    <row r="218" spans="1:15" x14ac:dyDescent="0.25">
      <c r="A218" s="5" t="s">
        <v>184</v>
      </c>
      <c r="B218" s="4">
        <v>2</v>
      </c>
      <c r="C218" s="4">
        <v>0</v>
      </c>
      <c r="D218" s="4"/>
      <c r="E218" s="4">
        <v>625</v>
      </c>
      <c r="F218" s="5" t="s">
        <v>24</v>
      </c>
      <c r="G218" s="4" t="s">
        <v>70</v>
      </c>
      <c r="H218" s="9">
        <v>0</v>
      </c>
      <c r="I218" s="9">
        <v>1560.49</v>
      </c>
      <c r="J218" s="9">
        <v>715.6</v>
      </c>
      <c r="K218" s="97"/>
      <c r="L218" s="97">
        <v>0</v>
      </c>
      <c r="M218" s="97">
        <v>0</v>
      </c>
      <c r="N218" s="9">
        <v>0</v>
      </c>
      <c r="O218" s="9">
        <v>0</v>
      </c>
    </row>
    <row r="219" spans="1:15" x14ac:dyDescent="0.25">
      <c r="A219" s="5" t="s">
        <v>184</v>
      </c>
      <c r="B219" s="4">
        <v>2</v>
      </c>
      <c r="C219" s="4">
        <v>0</v>
      </c>
      <c r="D219" s="4"/>
      <c r="E219" s="4">
        <v>625</v>
      </c>
      <c r="F219" s="5" t="s">
        <v>71</v>
      </c>
      <c r="G219" s="4" t="s">
        <v>72</v>
      </c>
      <c r="H219" s="9">
        <v>0</v>
      </c>
      <c r="I219" s="9">
        <v>516.01</v>
      </c>
      <c r="J219" s="9">
        <v>228.45</v>
      </c>
      <c r="K219" s="97"/>
      <c r="L219" s="97">
        <v>0</v>
      </c>
      <c r="M219" s="97">
        <v>0</v>
      </c>
      <c r="N219" s="9">
        <v>0</v>
      </c>
      <c r="O219" s="9">
        <v>0</v>
      </c>
    </row>
    <row r="220" spans="1:15" x14ac:dyDescent="0.25">
      <c r="A220" s="5" t="s">
        <v>184</v>
      </c>
      <c r="B220" s="4">
        <v>2</v>
      </c>
      <c r="C220" s="4">
        <v>0</v>
      </c>
      <c r="D220" s="4"/>
      <c r="E220" s="4">
        <v>625</v>
      </c>
      <c r="F220" s="5" t="s">
        <v>73</v>
      </c>
      <c r="G220" s="4" t="s">
        <v>74</v>
      </c>
      <c r="H220" s="9">
        <v>0</v>
      </c>
      <c r="I220" s="9">
        <v>3186.98</v>
      </c>
      <c r="J220" s="9">
        <v>1498.55</v>
      </c>
      <c r="K220" s="97"/>
      <c r="L220" s="97">
        <v>0</v>
      </c>
      <c r="M220" s="97">
        <v>0</v>
      </c>
      <c r="N220" s="9">
        <v>0</v>
      </c>
      <c r="O220" s="9">
        <v>0</v>
      </c>
    </row>
    <row r="221" spans="1:15" x14ac:dyDescent="0.25">
      <c r="A221" s="5" t="s">
        <v>184</v>
      </c>
      <c r="B221" s="4">
        <v>2</v>
      </c>
      <c r="C221" s="4">
        <v>0</v>
      </c>
      <c r="D221" s="4"/>
      <c r="E221" s="4">
        <v>627</v>
      </c>
      <c r="F221" s="5"/>
      <c r="G221" s="4" t="s">
        <v>148</v>
      </c>
      <c r="H221" s="9">
        <v>0</v>
      </c>
      <c r="I221" s="9">
        <v>518.13</v>
      </c>
      <c r="J221" s="9">
        <v>248.96</v>
      </c>
      <c r="K221" s="97"/>
      <c r="L221" s="97">
        <v>0</v>
      </c>
      <c r="M221" s="97">
        <v>0</v>
      </c>
      <c r="N221" s="9">
        <v>0</v>
      </c>
      <c r="O221" s="9">
        <v>0</v>
      </c>
    </row>
    <row r="222" spans="1:15" x14ac:dyDescent="0.25">
      <c r="A222" s="5" t="s">
        <v>184</v>
      </c>
      <c r="B222" s="4">
        <v>2</v>
      </c>
      <c r="C222" s="4">
        <v>0</v>
      </c>
      <c r="D222" s="4"/>
      <c r="E222" s="4">
        <v>632</v>
      </c>
      <c r="F222" s="5" t="s">
        <v>12</v>
      </c>
      <c r="G222" s="4" t="s">
        <v>77</v>
      </c>
      <c r="H222" s="9">
        <v>400</v>
      </c>
      <c r="I222" s="9">
        <v>300.95</v>
      </c>
      <c r="J222" s="9">
        <v>400</v>
      </c>
      <c r="K222" s="97"/>
      <c r="L222" s="97">
        <v>400</v>
      </c>
      <c r="M222" s="97">
        <v>400</v>
      </c>
      <c r="N222" s="9">
        <v>900</v>
      </c>
      <c r="O222" s="9">
        <v>900</v>
      </c>
    </row>
    <row r="223" spans="1:15" x14ac:dyDescent="0.25">
      <c r="A223" s="5" t="s">
        <v>184</v>
      </c>
      <c r="B223" s="4">
        <v>2</v>
      </c>
      <c r="C223" s="4">
        <v>0</v>
      </c>
      <c r="D223" s="4"/>
      <c r="E223" s="4">
        <v>633</v>
      </c>
      <c r="F223" s="5" t="s">
        <v>24</v>
      </c>
      <c r="G223" s="4" t="s">
        <v>192</v>
      </c>
      <c r="H223" s="9">
        <v>1000</v>
      </c>
      <c r="I223" s="9">
        <v>0</v>
      </c>
      <c r="J223" s="9">
        <v>1000</v>
      </c>
      <c r="K223" s="97"/>
      <c r="L223" s="97">
        <v>1000</v>
      </c>
      <c r="M223" s="97">
        <v>1000</v>
      </c>
      <c r="N223" s="9">
        <v>1000</v>
      </c>
      <c r="O223" s="9">
        <v>1000</v>
      </c>
    </row>
    <row r="224" spans="1:15" x14ac:dyDescent="0.25">
      <c r="A224" s="5" t="s">
        <v>184</v>
      </c>
      <c r="B224" s="4">
        <v>2</v>
      </c>
      <c r="C224" s="4">
        <v>0</v>
      </c>
      <c r="D224" s="4"/>
      <c r="E224" s="4">
        <v>633</v>
      </c>
      <c r="F224" s="5" t="s">
        <v>32</v>
      </c>
      <c r="G224" s="4" t="s">
        <v>85</v>
      </c>
      <c r="H224" s="9">
        <v>2000</v>
      </c>
      <c r="I224" s="9">
        <v>923.34</v>
      </c>
      <c r="J224" s="9">
        <v>2000</v>
      </c>
      <c r="K224" s="97"/>
      <c r="L224" s="97">
        <v>2000</v>
      </c>
      <c r="M224" s="97">
        <v>2000</v>
      </c>
      <c r="N224" s="9">
        <v>2000</v>
      </c>
      <c r="O224" s="9">
        <v>2000</v>
      </c>
    </row>
    <row r="225" spans="1:15" x14ac:dyDescent="0.25">
      <c r="A225" s="5" t="s">
        <v>184</v>
      </c>
      <c r="B225" s="4">
        <v>2</v>
      </c>
      <c r="C225" s="4">
        <v>0</v>
      </c>
      <c r="D225" s="4"/>
      <c r="E225" s="4">
        <v>633</v>
      </c>
      <c r="F225" s="5" t="s">
        <v>89</v>
      </c>
      <c r="G225" s="4" t="s">
        <v>193</v>
      </c>
      <c r="H225" s="9">
        <v>500</v>
      </c>
      <c r="I225" s="9">
        <v>502.16</v>
      </c>
      <c r="J225" s="9">
        <v>500</v>
      </c>
      <c r="K225" s="97"/>
      <c r="L225" s="97">
        <v>500</v>
      </c>
      <c r="M225" s="97">
        <v>500</v>
      </c>
      <c r="N225" s="9">
        <v>500</v>
      </c>
      <c r="O225" s="9">
        <v>500</v>
      </c>
    </row>
    <row r="226" spans="1:15" x14ac:dyDescent="0.25">
      <c r="A226" s="5" t="s">
        <v>184</v>
      </c>
      <c r="B226" s="4">
        <v>2</v>
      </c>
      <c r="C226" s="4">
        <v>0</v>
      </c>
      <c r="D226" s="4"/>
      <c r="E226" s="4">
        <v>633</v>
      </c>
      <c r="F226" s="5" t="s">
        <v>136</v>
      </c>
      <c r="G226" s="4" t="s">
        <v>194</v>
      </c>
      <c r="H226" s="9">
        <v>0</v>
      </c>
      <c r="I226" s="9">
        <v>273.41000000000003</v>
      </c>
      <c r="J226" s="9">
        <v>900</v>
      </c>
      <c r="K226" s="97"/>
      <c r="L226" s="97">
        <v>900</v>
      </c>
      <c r="M226" s="97">
        <v>900</v>
      </c>
      <c r="N226" s="9">
        <v>900</v>
      </c>
      <c r="O226" s="9">
        <v>900</v>
      </c>
    </row>
    <row r="227" spans="1:15" x14ac:dyDescent="0.25">
      <c r="A227" s="5" t="s">
        <v>184</v>
      </c>
      <c r="B227" s="4">
        <v>2</v>
      </c>
      <c r="C227" s="4">
        <v>0</v>
      </c>
      <c r="D227" s="4"/>
      <c r="E227" s="4">
        <v>634</v>
      </c>
      <c r="F227" s="5" t="s">
        <v>12</v>
      </c>
      <c r="G227" s="4" t="s">
        <v>179</v>
      </c>
      <c r="H227" s="9">
        <v>2000</v>
      </c>
      <c r="I227" s="9">
        <v>689.64</v>
      </c>
      <c r="J227" s="9">
        <v>900</v>
      </c>
      <c r="K227" s="97"/>
      <c r="L227" s="97">
        <v>700</v>
      </c>
      <c r="M227" s="97">
        <v>700</v>
      </c>
      <c r="N227" s="9">
        <v>700</v>
      </c>
      <c r="O227" s="9">
        <v>700</v>
      </c>
    </row>
    <row r="228" spans="1:15" x14ac:dyDescent="0.25">
      <c r="A228" s="5" t="s">
        <v>184</v>
      </c>
      <c r="B228" s="4">
        <v>2</v>
      </c>
      <c r="C228" s="4">
        <v>0</v>
      </c>
      <c r="D228" s="4"/>
      <c r="E228" s="4">
        <v>634</v>
      </c>
      <c r="F228" s="5" t="s">
        <v>14</v>
      </c>
      <c r="G228" s="4" t="s">
        <v>195</v>
      </c>
      <c r="H228" s="9">
        <v>2000</v>
      </c>
      <c r="I228" s="9">
        <v>843.22</v>
      </c>
      <c r="J228" s="9">
        <v>2500</v>
      </c>
      <c r="K228" s="97"/>
      <c r="L228" s="97">
        <v>1500</v>
      </c>
      <c r="M228" s="97">
        <v>1500</v>
      </c>
      <c r="N228" s="9">
        <v>1500</v>
      </c>
      <c r="O228" s="9">
        <v>1500</v>
      </c>
    </row>
    <row r="229" spans="1:15" ht="24.95" customHeight="1" x14ac:dyDescent="0.25">
      <c r="A229" s="5" t="s">
        <v>184</v>
      </c>
      <c r="B229" s="4">
        <v>2</v>
      </c>
      <c r="C229" s="4">
        <v>0</v>
      </c>
      <c r="D229" s="4"/>
      <c r="E229" s="4">
        <v>635</v>
      </c>
      <c r="F229" s="5" t="s">
        <v>24</v>
      </c>
      <c r="G229" s="31" t="s">
        <v>196</v>
      </c>
      <c r="H229" s="9">
        <v>2000</v>
      </c>
      <c r="I229" s="9">
        <v>803.58</v>
      </c>
      <c r="J229" s="9">
        <v>1000</v>
      </c>
      <c r="K229" s="97"/>
      <c r="L229" s="97">
        <v>2000</v>
      </c>
      <c r="M229" s="97">
        <v>2000</v>
      </c>
      <c r="N229" s="9">
        <v>2000</v>
      </c>
      <c r="O229" s="9">
        <v>2000</v>
      </c>
    </row>
    <row r="230" spans="1:15" ht="23.25" x14ac:dyDescent="0.25">
      <c r="A230" s="5" t="s">
        <v>184</v>
      </c>
      <c r="B230" s="4">
        <v>2</v>
      </c>
      <c r="C230" s="4">
        <v>0</v>
      </c>
      <c r="D230" s="4"/>
      <c r="E230" s="4">
        <v>635</v>
      </c>
      <c r="F230" s="5" t="s">
        <v>32</v>
      </c>
      <c r="G230" s="31" t="s">
        <v>197</v>
      </c>
      <c r="H230" s="9">
        <v>4000</v>
      </c>
      <c r="I230" s="9">
        <v>702.25</v>
      </c>
      <c r="J230" s="9">
        <v>3000</v>
      </c>
      <c r="K230" s="97"/>
      <c r="L230" s="97">
        <v>2000</v>
      </c>
      <c r="M230" s="97">
        <v>2000</v>
      </c>
      <c r="N230" s="9">
        <v>2000</v>
      </c>
      <c r="O230" s="9">
        <v>2000</v>
      </c>
    </row>
    <row r="231" spans="1:15" x14ac:dyDescent="0.25">
      <c r="A231" s="5" t="s">
        <v>184</v>
      </c>
      <c r="B231" s="4">
        <v>2</v>
      </c>
      <c r="C231" s="4">
        <v>0</v>
      </c>
      <c r="D231" s="4"/>
      <c r="E231" s="4">
        <v>637</v>
      </c>
      <c r="F231" s="5" t="s">
        <v>24</v>
      </c>
      <c r="G231" s="4" t="s">
        <v>106</v>
      </c>
      <c r="H231" s="9">
        <v>2000</v>
      </c>
      <c r="I231" s="9">
        <v>2078.63</v>
      </c>
      <c r="J231" s="9">
        <v>5000</v>
      </c>
      <c r="K231" s="97"/>
      <c r="L231" s="97">
        <v>3000</v>
      </c>
      <c r="M231" s="97">
        <v>3000</v>
      </c>
      <c r="N231" s="9">
        <v>3000</v>
      </c>
      <c r="O231" s="9">
        <v>3000</v>
      </c>
    </row>
    <row r="232" spans="1:15" x14ac:dyDescent="0.25">
      <c r="A232" s="5" t="s">
        <v>184</v>
      </c>
      <c r="B232" s="4">
        <v>2</v>
      </c>
      <c r="C232" s="4">
        <v>0</v>
      </c>
      <c r="D232" s="4"/>
      <c r="E232" s="4">
        <v>637</v>
      </c>
      <c r="F232" s="5" t="s">
        <v>71</v>
      </c>
      <c r="G232" s="4" t="s">
        <v>107</v>
      </c>
      <c r="H232" s="9">
        <v>2500</v>
      </c>
      <c r="I232" s="9">
        <v>4644.96</v>
      </c>
      <c r="J232" s="9">
        <v>5000</v>
      </c>
      <c r="K232" s="97"/>
      <c r="L232" s="97">
        <v>4000</v>
      </c>
      <c r="M232" s="97">
        <v>4000</v>
      </c>
      <c r="N232" s="9">
        <v>4000</v>
      </c>
      <c r="O232" s="9">
        <v>4000</v>
      </c>
    </row>
    <row r="233" spans="1:15" x14ac:dyDescent="0.25">
      <c r="A233" s="5" t="s">
        <v>184</v>
      </c>
      <c r="B233" s="4">
        <v>2</v>
      </c>
      <c r="C233" s="4">
        <v>0</v>
      </c>
      <c r="D233" s="4"/>
      <c r="E233" s="4">
        <v>637</v>
      </c>
      <c r="F233" s="5" t="s">
        <v>109</v>
      </c>
      <c r="G233" s="4" t="s">
        <v>110</v>
      </c>
      <c r="H233" s="9">
        <v>3600</v>
      </c>
      <c r="I233" s="9">
        <v>4254.34</v>
      </c>
      <c r="J233" s="9">
        <v>4000</v>
      </c>
      <c r="K233" s="97"/>
      <c r="L233" s="97">
        <v>3500</v>
      </c>
      <c r="M233" s="97">
        <v>3500</v>
      </c>
      <c r="N233" s="9">
        <v>3500</v>
      </c>
      <c r="O233" s="9">
        <v>3500</v>
      </c>
    </row>
    <row r="234" spans="1:15" x14ac:dyDescent="0.25">
      <c r="A234" s="5" t="s">
        <v>184</v>
      </c>
      <c r="B234" s="4">
        <v>2</v>
      </c>
      <c r="C234" s="4">
        <v>0</v>
      </c>
      <c r="D234" s="4"/>
      <c r="E234" s="4">
        <v>637</v>
      </c>
      <c r="F234" s="5" t="s">
        <v>93</v>
      </c>
      <c r="G234" s="4" t="s">
        <v>111</v>
      </c>
      <c r="H234" s="9">
        <v>400</v>
      </c>
      <c r="I234" s="9">
        <v>603.79999999999995</v>
      </c>
      <c r="J234" s="9">
        <v>500</v>
      </c>
      <c r="K234" s="97"/>
      <c r="L234" s="97">
        <v>600</v>
      </c>
      <c r="M234" s="97">
        <v>600</v>
      </c>
      <c r="N234" s="9">
        <v>600</v>
      </c>
      <c r="O234" s="9">
        <v>600</v>
      </c>
    </row>
    <row r="235" spans="1:15" x14ac:dyDescent="0.25">
      <c r="A235" s="5" t="s">
        <v>184</v>
      </c>
      <c r="B235" s="4">
        <v>2</v>
      </c>
      <c r="C235" s="4">
        <v>0</v>
      </c>
      <c r="D235" s="4"/>
      <c r="E235" s="4">
        <v>637</v>
      </c>
      <c r="F235" s="5" t="s">
        <v>39</v>
      </c>
      <c r="G235" s="4" t="s">
        <v>198</v>
      </c>
      <c r="H235" s="9">
        <v>3500</v>
      </c>
      <c r="I235" s="9">
        <v>196.09</v>
      </c>
      <c r="J235" s="9">
        <v>9500</v>
      </c>
      <c r="K235" s="97"/>
      <c r="L235" s="97">
        <v>1500</v>
      </c>
      <c r="M235" s="97">
        <v>1500</v>
      </c>
      <c r="N235" s="9">
        <v>1500</v>
      </c>
      <c r="O235" s="9">
        <v>1500</v>
      </c>
    </row>
    <row r="236" spans="1:15" x14ac:dyDescent="0.25">
      <c r="A236" s="203" t="s">
        <v>199</v>
      </c>
      <c r="B236" s="204"/>
      <c r="C236" s="204"/>
      <c r="D236" s="204"/>
      <c r="E236" s="204"/>
      <c r="F236" s="204"/>
      <c r="G236" s="205"/>
      <c r="H236" s="65">
        <f t="shared" ref="H236:O236" si="10">SUM(H211:H235)</f>
        <v>100714</v>
      </c>
      <c r="I236" s="65">
        <f t="shared" si="10"/>
        <v>106848.67000000001</v>
      </c>
      <c r="J236" s="65">
        <f t="shared" si="10"/>
        <v>122096.00000000001</v>
      </c>
      <c r="K236" s="100">
        <f t="shared" si="10"/>
        <v>0</v>
      </c>
      <c r="L236" s="100">
        <f t="shared" si="10"/>
        <v>111020</v>
      </c>
      <c r="M236" s="100">
        <f t="shared" si="10"/>
        <v>111020</v>
      </c>
      <c r="N236" s="65">
        <f t="shared" si="10"/>
        <v>111520</v>
      </c>
      <c r="O236" s="65">
        <f t="shared" si="10"/>
        <v>111520</v>
      </c>
    </row>
    <row r="237" spans="1:15" x14ac:dyDescent="0.25">
      <c r="A237" s="206"/>
      <c r="B237" s="206"/>
      <c r="C237" s="206"/>
      <c r="D237" s="206"/>
      <c r="E237" s="206"/>
      <c r="F237" s="206"/>
      <c r="G237" s="206"/>
      <c r="H237" s="206"/>
      <c r="I237" s="206"/>
      <c r="J237" s="206"/>
      <c r="K237" s="206"/>
      <c r="L237" s="206"/>
      <c r="M237" s="206"/>
      <c r="N237" s="206"/>
      <c r="O237" s="206"/>
    </row>
    <row r="238" spans="1:15" s="49" customFormat="1" ht="12" x14ac:dyDescent="0.2">
      <c r="A238" s="216" t="s">
        <v>200</v>
      </c>
      <c r="B238" s="217"/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  <c r="M238" s="217"/>
      <c r="N238" s="217"/>
      <c r="O238" s="218"/>
    </row>
    <row r="239" spans="1:15" ht="9.9499999999999993" customHeight="1" x14ac:dyDescent="0.25">
      <c r="A239" s="219"/>
      <c r="B239" s="206"/>
      <c r="C239" s="206"/>
      <c r="D239" s="206"/>
      <c r="E239" s="206"/>
      <c r="F239" s="206"/>
      <c r="G239" s="206"/>
      <c r="H239" s="206"/>
      <c r="I239" s="206"/>
      <c r="J239" s="206"/>
      <c r="K239" s="206"/>
      <c r="L239" s="206"/>
      <c r="M239" s="206"/>
      <c r="N239" s="206"/>
      <c r="O239" s="220"/>
    </row>
    <row r="240" spans="1:15" x14ac:dyDescent="0.25">
      <c r="A240" s="221" t="s">
        <v>53</v>
      </c>
      <c r="B240" s="196" t="s">
        <v>54</v>
      </c>
      <c r="C240" s="196" t="s">
        <v>133</v>
      </c>
      <c r="D240" s="196" t="s">
        <v>56</v>
      </c>
      <c r="E240" s="196" t="s">
        <v>1</v>
      </c>
      <c r="F240" s="212" t="s">
        <v>134</v>
      </c>
      <c r="G240" s="196" t="s">
        <v>3</v>
      </c>
      <c r="H240" s="198" t="s">
        <v>5</v>
      </c>
      <c r="I240" s="198" t="s">
        <v>6</v>
      </c>
      <c r="J240" s="198" t="s">
        <v>57</v>
      </c>
      <c r="K240" s="200" t="s">
        <v>58</v>
      </c>
      <c r="L240" s="201"/>
      <c r="M240" s="202"/>
      <c r="N240" s="196" t="s">
        <v>60</v>
      </c>
      <c r="O240" s="196" t="s">
        <v>61</v>
      </c>
    </row>
    <row r="241" spans="1:15" ht="9.9499999999999993" customHeight="1" x14ac:dyDescent="0.25">
      <c r="A241" s="222"/>
      <c r="B241" s="197"/>
      <c r="C241" s="197"/>
      <c r="D241" s="197"/>
      <c r="E241" s="197"/>
      <c r="F241" s="213"/>
      <c r="G241" s="197"/>
      <c r="H241" s="199"/>
      <c r="I241" s="199"/>
      <c r="J241" s="199"/>
      <c r="K241" s="96">
        <v>111</v>
      </c>
      <c r="L241" s="96">
        <v>41</v>
      </c>
      <c r="M241" s="96" t="s">
        <v>373</v>
      </c>
      <c r="N241" s="197"/>
      <c r="O241" s="197"/>
    </row>
    <row r="242" spans="1:15" s="23" customFormat="1" ht="9.9499999999999993" customHeight="1" x14ac:dyDescent="0.25">
      <c r="A242" s="32" t="s">
        <v>126</v>
      </c>
      <c r="B242" s="33" t="s">
        <v>127</v>
      </c>
      <c r="C242" s="33" t="s">
        <v>128</v>
      </c>
      <c r="D242" s="33" t="s">
        <v>129</v>
      </c>
      <c r="E242" s="33" t="s">
        <v>130</v>
      </c>
      <c r="F242" s="32" t="s">
        <v>131</v>
      </c>
      <c r="G242" s="33" t="s">
        <v>132</v>
      </c>
      <c r="H242" s="33">
        <v>1</v>
      </c>
      <c r="I242" s="33">
        <v>2</v>
      </c>
      <c r="J242" s="33">
        <v>3</v>
      </c>
      <c r="K242" s="93">
        <v>4</v>
      </c>
      <c r="L242" s="93">
        <v>5</v>
      </c>
      <c r="M242" s="93">
        <v>6</v>
      </c>
      <c r="N242" s="33">
        <v>7</v>
      </c>
      <c r="O242" s="33">
        <v>8</v>
      </c>
    </row>
    <row r="243" spans="1:15" x14ac:dyDescent="0.25">
      <c r="A243" s="5" t="s">
        <v>184</v>
      </c>
      <c r="B243" s="4">
        <v>4</v>
      </c>
      <c r="C243" s="4">
        <v>0</v>
      </c>
      <c r="D243" s="4"/>
      <c r="E243" s="4">
        <v>632</v>
      </c>
      <c r="F243" s="5" t="s">
        <v>12</v>
      </c>
      <c r="G243" s="4" t="s">
        <v>77</v>
      </c>
      <c r="H243" s="9">
        <v>18000</v>
      </c>
      <c r="I243" s="9">
        <v>18666.72</v>
      </c>
      <c r="J243" s="9">
        <v>19000</v>
      </c>
      <c r="K243" s="97"/>
      <c r="L243" s="97">
        <v>19000</v>
      </c>
      <c r="M243" s="97">
        <v>19000</v>
      </c>
      <c r="N243" s="9">
        <v>19000</v>
      </c>
      <c r="O243" s="9">
        <v>19000</v>
      </c>
    </row>
    <row r="244" spans="1:15" x14ac:dyDescent="0.25">
      <c r="A244" s="5" t="s">
        <v>184</v>
      </c>
      <c r="B244" s="4">
        <v>4</v>
      </c>
      <c r="C244" s="4">
        <v>0</v>
      </c>
      <c r="D244" s="4"/>
      <c r="E244" s="4">
        <v>633</v>
      </c>
      <c r="F244" s="5" t="s">
        <v>32</v>
      </c>
      <c r="G244" s="4" t="s">
        <v>85</v>
      </c>
      <c r="H244" s="9">
        <v>200</v>
      </c>
      <c r="I244" s="9">
        <v>0</v>
      </c>
      <c r="J244" s="9">
        <v>0</v>
      </c>
      <c r="K244" s="97"/>
      <c r="L244" s="97">
        <v>0</v>
      </c>
      <c r="M244" s="97">
        <v>0</v>
      </c>
      <c r="N244" s="9">
        <v>0</v>
      </c>
      <c r="O244" s="9">
        <v>0</v>
      </c>
    </row>
    <row r="245" spans="1:15" x14ac:dyDescent="0.25">
      <c r="A245" s="203" t="s">
        <v>201</v>
      </c>
      <c r="B245" s="204"/>
      <c r="C245" s="204"/>
      <c r="D245" s="204"/>
      <c r="E245" s="204"/>
      <c r="F245" s="204"/>
      <c r="G245" s="205"/>
      <c r="H245" s="65">
        <f t="shared" ref="H245:O245" si="11">SUM(H243:H244)</f>
        <v>18200</v>
      </c>
      <c r="I245" s="65">
        <f t="shared" si="11"/>
        <v>18666.72</v>
      </c>
      <c r="J245" s="65">
        <f t="shared" si="11"/>
        <v>19000</v>
      </c>
      <c r="K245" s="100">
        <f t="shared" si="11"/>
        <v>0</v>
      </c>
      <c r="L245" s="100">
        <f t="shared" si="11"/>
        <v>19000</v>
      </c>
      <c r="M245" s="100">
        <f t="shared" si="11"/>
        <v>19000</v>
      </c>
      <c r="N245" s="65">
        <f t="shared" si="11"/>
        <v>19000</v>
      </c>
      <c r="O245" s="65">
        <f t="shared" si="11"/>
        <v>19000</v>
      </c>
    </row>
    <row r="246" spans="1:15" x14ac:dyDescent="0.25">
      <c r="A246" s="50"/>
      <c r="B246" s="50"/>
      <c r="C246" s="50"/>
      <c r="D246" s="50"/>
      <c r="E246" s="50"/>
      <c r="F246" s="51"/>
      <c r="G246" s="50"/>
      <c r="H246" s="50"/>
      <c r="I246" s="50"/>
      <c r="J246" s="50"/>
      <c r="K246" s="107"/>
      <c r="L246" s="50"/>
      <c r="M246" s="50"/>
      <c r="N246" s="50"/>
      <c r="O246" s="50"/>
    </row>
    <row r="247" spans="1:15" s="49" customFormat="1" ht="15" customHeight="1" x14ac:dyDescent="0.2">
      <c r="A247" s="186" t="s">
        <v>202</v>
      </c>
      <c r="B247" s="210"/>
      <c r="C247" s="210"/>
      <c r="D247" s="210"/>
      <c r="E247" s="210"/>
      <c r="F247" s="210"/>
      <c r="G247" s="210"/>
      <c r="H247" s="210"/>
      <c r="I247" s="210"/>
      <c r="J247" s="210"/>
      <c r="K247" s="210"/>
      <c r="L247" s="210"/>
      <c r="M247" s="210"/>
      <c r="N247" s="210"/>
      <c r="O247" s="211"/>
    </row>
    <row r="248" spans="1:15" ht="9.9499999999999993" customHeight="1" x14ac:dyDescent="0.25">
      <c r="A248" s="189"/>
      <c r="B248" s="190"/>
      <c r="C248" s="190"/>
      <c r="D248" s="190"/>
      <c r="E248" s="190"/>
      <c r="F248" s="190"/>
      <c r="G248" s="190"/>
      <c r="H248" s="190"/>
      <c r="I248" s="190"/>
      <c r="J248" s="190"/>
      <c r="K248" s="190"/>
      <c r="L248" s="190"/>
      <c r="M248" s="190"/>
      <c r="N248" s="190"/>
      <c r="O248" s="191"/>
    </row>
    <row r="249" spans="1:15" s="52" customFormat="1" ht="12" x14ac:dyDescent="0.25">
      <c r="A249" s="196" t="s">
        <v>53</v>
      </c>
      <c r="B249" s="196" t="s">
        <v>54</v>
      </c>
      <c r="C249" s="196" t="s">
        <v>133</v>
      </c>
      <c r="D249" s="196" t="s">
        <v>56</v>
      </c>
      <c r="E249" s="196" t="s">
        <v>1</v>
      </c>
      <c r="F249" s="198" t="s">
        <v>2</v>
      </c>
      <c r="G249" s="196" t="s">
        <v>3</v>
      </c>
      <c r="H249" s="198" t="s">
        <v>5</v>
      </c>
      <c r="I249" s="198" t="s">
        <v>6</v>
      </c>
      <c r="J249" s="198" t="s">
        <v>57</v>
      </c>
      <c r="K249" s="200" t="s">
        <v>58</v>
      </c>
      <c r="L249" s="201"/>
      <c r="M249" s="202"/>
      <c r="N249" s="196" t="s">
        <v>60</v>
      </c>
      <c r="O249" s="196" t="s">
        <v>61</v>
      </c>
    </row>
    <row r="250" spans="1:15" s="52" customFormat="1" ht="9.9499999999999993" customHeight="1" x14ac:dyDescent="0.25">
      <c r="A250" s="197"/>
      <c r="B250" s="197"/>
      <c r="C250" s="197"/>
      <c r="D250" s="197"/>
      <c r="E250" s="197"/>
      <c r="F250" s="199"/>
      <c r="G250" s="197"/>
      <c r="H250" s="199"/>
      <c r="I250" s="199"/>
      <c r="J250" s="199"/>
      <c r="K250" s="96">
        <v>111</v>
      </c>
      <c r="L250" s="96">
        <v>41</v>
      </c>
      <c r="M250" s="96" t="s">
        <v>59</v>
      </c>
      <c r="N250" s="197"/>
      <c r="O250" s="197"/>
    </row>
    <row r="251" spans="1:15" s="44" customFormat="1" ht="9.9499999999999993" customHeight="1" x14ac:dyDescent="0.2">
      <c r="A251" s="33" t="s">
        <v>126</v>
      </c>
      <c r="B251" s="33" t="s">
        <v>127</v>
      </c>
      <c r="C251" s="33" t="s">
        <v>128</v>
      </c>
      <c r="D251" s="33" t="s">
        <v>129</v>
      </c>
      <c r="E251" s="33" t="s">
        <v>130</v>
      </c>
      <c r="F251" s="33" t="s">
        <v>131</v>
      </c>
      <c r="G251" s="33" t="s">
        <v>132</v>
      </c>
      <c r="H251" s="33">
        <v>1</v>
      </c>
      <c r="I251" s="33">
        <v>2</v>
      </c>
      <c r="J251" s="33">
        <v>3</v>
      </c>
      <c r="K251" s="93">
        <v>4</v>
      </c>
      <c r="L251" s="93">
        <v>5</v>
      </c>
      <c r="M251" s="93">
        <v>6</v>
      </c>
      <c r="N251" s="33">
        <v>7</v>
      </c>
      <c r="O251" s="33">
        <v>8</v>
      </c>
    </row>
    <row r="252" spans="1:15" x14ac:dyDescent="0.25">
      <c r="A252" s="5" t="s">
        <v>203</v>
      </c>
      <c r="B252" s="4">
        <v>1</v>
      </c>
      <c r="C252" s="4">
        <v>0</v>
      </c>
      <c r="D252" s="4"/>
      <c r="E252" s="4">
        <v>621</v>
      </c>
      <c r="F252" s="5"/>
      <c r="G252" s="4" t="s">
        <v>204</v>
      </c>
      <c r="H252" s="9">
        <v>768</v>
      </c>
      <c r="I252" s="9">
        <v>194</v>
      </c>
      <c r="J252" s="9">
        <v>109.8</v>
      </c>
      <c r="K252" s="97"/>
      <c r="L252" s="97">
        <v>768</v>
      </c>
      <c r="M252" s="97">
        <v>768</v>
      </c>
      <c r="N252" s="9">
        <v>768</v>
      </c>
      <c r="O252" s="9">
        <v>768</v>
      </c>
    </row>
    <row r="253" spans="1:15" x14ac:dyDescent="0.25">
      <c r="A253" s="5" t="s">
        <v>203</v>
      </c>
      <c r="B253" s="4">
        <v>1</v>
      </c>
      <c r="C253" s="4">
        <v>0</v>
      </c>
      <c r="D253" s="4"/>
      <c r="E253" s="4">
        <v>625</v>
      </c>
      <c r="F253" s="5" t="s">
        <v>12</v>
      </c>
      <c r="G253" s="4" t="s">
        <v>147</v>
      </c>
      <c r="H253" s="9">
        <v>0</v>
      </c>
      <c r="I253" s="9">
        <v>27.14</v>
      </c>
      <c r="J253" s="9">
        <v>431.66</v>
      </c>
      <c r="K253" s="97"/>
      <c r="L253" s="97">
        <v>0</v>
      </c>
      <c r="M253" s="97">
        <v>0</v>
      </c>
      <c r="N253" s="9">
        <v>0</v>
      </c>
      <c r="O253" s="9">
        <v>0</v>
      </c>
    </row>
    <row r="254" spans="1:15" x14ac:dyDescent="0.25">
      <c r="A254" s="5" t="s">
        <v>203</v>
      </c>
      <c r="B254" s="4">
        <v>1</v>
      </c>
      <c r="C254" s="4">
        <v>0</v>
      </c>
      <c r="D254" s="4"/>
      <c r="E254" s="4">
        <v>625</v>
      </c>
      <c r="F254" s="5" t="s">
        <v>14</v>
      </c>
      <c r="G254" s="4" t="s">
        <v>205</v>
      </c>
      <c r="H254" s="9">
        <v>0</v>
      </c>
      <c r="I254" s="9">
        <v>271.60000000000002</v>
      </c>
      <c r="J254" s="9">
        <v>153.72</v>
      </c>
      <c r="K254" s="97"/>
      <c r="L254" s="97">
        <v>0</v>
      </c>
      <c r="M254" s="97">
        <v>0</v>
      </c>
      <c r="N254" s="9">
        <v>0</v>
      </c>
      <c r="O254" s="9">
        <v>0</v>
      </c>
    </row>
    <row r="255" spans="1:15" x14ac:dyDescent="0.25">
      <c r="A255" s="5" t="s">
        <v>203</v>
      </c>
      <c r="B255" s="4">
        <v>1</v>
      </c>
      <c r="C255" s="4">
        <v>0</v>
      </c>
      <c r="D255" s="4"/>
      <c r="E255" s="4">
        <v>625</v>
      </c>
      <c r="F255" s="5" t="s">
        <v>10</v>
      </c>
      <c r="G255" s="4" t="s">
        <v>69</v>
      </c>
      <c r="H255" s="9">
        <v>0</v>
      </c>
      <c r="I255" s="9">
        <v>15.48</v>
      </c>
      <c r="J255" s="9">
        <v>8.76</v>
      </c>
      <c r="K255" s="97"/>
      <c r="L255" s="97">
        <v>0</v>
      </c>
      <c r="M255" s="97">
        <v>0</v>
      </c>
      <c r="N255" s="9">
        <v>0</v>
      </c>
      <c r="O255" s="9">
        <v>0</v>
      </c>
    </row>
    <row r="256" spans="1:15" x14ac:dyDescent="0.25">
      <c r="A256" s="5" t="s">
        <v>203</v>
      </c>
      <c r="B256" s="4">
        <v>1</v>
      </c>
      <c r="C256" s="4">
        <v>0</v>
      </c>
      <c r="D256" s="4"/>
      <c r="E256" s="4">
        <v>625</v>
      </c>
      <c r="F256" s="5" t="s">
        <v>24</v>
      </c>
      <c r="G256" s="4" t="s">
        <v>206</v>
      </c>
      <c r="H256" s="9">
        <v>0</v>
      </c>
      <c r="I256" s="9">
        <v>58.2</v>
      </c>
      <c r="J256" s="9">
        <v>32.94</v>
      </c>
      <c r="K256" s="97"/>
      <c r="L256" s="97">
        <v>0</v>
      </c>
      <c r="M256" s="97">
        <v>0</v>
      </c>
      <c r="N256" s="9">
        <v>0</v>
      </c>
      <c r="O256" s="9">
        <v>0</v>
      </c>
    </row>
    <row r="257" spans="1:15" x14ac:dyDescent="0.25">
      <c r="A257" s="5" t="s">
        <v>203</v>
      </c>
      <c r="B257" s="4">
        <v>1</v>
      </c>
      <c r="C257" s="4">
        <v>0</v>
      </c>
      <c r="D257" s="4"/>
      <c r="E257" s="4">
        <v>625</v>
      </c>
      <c r="F257" s="5" t="s">
        <v>71</v>
      </c>
      <c r="G257" s="4" t="s">
        <v>72</v>
      </c>
      <c r="H257" s="9">
        <v>0</v>
      </c>
      <c r="I257" s="9">
        <v>19.399999999999999</v>
      </c>
      <c r="J257" s="9">
        <v>10.98</v>
      </c>
      <c r="K257" s="97"/>
      <c r="L257" s="97">
        <v>0</v>
      </c>
      <c r="M257" s="97">
        <v>0</v>
      </c>
      <c r="N257" s="9">
        <v>0</v>
      </c>
      <c r="O257" s="9">
        <v>0</v>
      </c>
    </row>
    <row r="258" spans="1:15" x14ac:dyDescent="0.25">
      <c r="A258" s="5" t="s">
        <v>203</v>
      </c>
      <c r="B258" s="4">
        <v>1</v>
      </c>
      <c r="C258" s="4">
        <v>0</v>
      </c>
      <c r="D258" s="4"/>
      <c r="E258" s="4">
        <v>625</v>
      </c>
      <c r="F258" s="5" t="s">
        <v>73</v>
      </c>
      <c r="G258" s="4" t="s">
        <v>207</v>
      </c>
      <c r="H258" s="9">
        <v>0</v>
      </c>
      <c r="I258" s="9">
        <v>92.12</v>
      </c>
      <c r="J258" s="9">
        <v>52.14</v>
      </c>
      <c r="K258" s="97"/>
      <c r="L258" s="97">
        <v>0</v>
      </c>
      <c r="M258" s="97">
        <v>0</v>
      </c>
      <c r="N258" s="9">
        <v>0</v>
      </c>
      <c r="O258" s="9">
        <v>0</v>
      </c>
    </row>
    <row r="259" spans="1:15" x14ac:dyDescent="0.25">
      <c r="A259" s="5" t="s">
        <v>203</v>
      </c>
      <c r="B259" s="4">
        <v>1</v>
      </c>
      <c r="C259" s="4">
        <v>0</v>
      </c>
      <c r="D259" s="4"/>
      <c r="E259" s="4">
        <v>632</v>
      </c>
      <c r="F259" s="5" t="s">
        <v>12</v>
      </c>
      <c r="G259" s="4" t="s">
        <v>77</v>
      </c>
      <c r="H259" s="9">
        <v>7500</v>
      </c>
      <c r="I259" s="9">
        <v>4782.96</v>
      </c>
      <c r="J259" s="9">
        <v>5000</v>
      </c>
      <c r="K259" s="97"/>
      <c r="L259" s="97">
        <v>5000</v>
      </c>
      <c r="M259" s="97">
        <v>5000</v>
      </c>
      <c r="N259" s="9">
        <v>7000</v>
      </c>
      <c r="O259" s="9">
        <v>7000</v>
      </c>
    </row>
    <row r="260" spans="1:15" x14ac:dyDescent="0.25">
      <c r="A260" s="5" t="s">
        <v>203</v>
      </c>
      <c r="B260" s="4">
        <v>1</v>
      </c>
      <c r="C260" s="4">
        <v>0</v>
      </c>
      <c r="D260" s="4"/>
      <c r="E260" s="4">
        <v>632</v>
      </c>
      <c r="F260" s="5" t="s">
        <v>14</v>
      </c>
      <c r="G260" s="4" t="s">
        <v>185</v>
      </c>
      <c r="H260" s="9">
        <v>800</v>
      </c>
      <c r="I260" s="9">
        <v>121.29</v>
      </c>
      <c r="J260" s="9">
        <v>800</v>
      </c>
      <c r="K260" s="97"/>
      <c r="L260" s="97">
        <v>800</v>
      </c>
      <c r="M260" s="97">
        <v>800</v>
      </c>
      <c r="N260" s="9">
        <v>800</v>
      </c>
      <c r="O260" s="9">
        <v>800</v>
      </c>
    </row>
    <row r="261" spans="1:15" ht="15" customHeight="1" x14ac:dyDescent="0.25">
      <c r="A261" s="5" t="s">
        <v>203</v>
      </c>
      <c r="B261" s="4">
        <v>1</v>
      </c>
      <c r="C261" s="4">
        <v>0</v>
      </c>
      <c r="D261" s="4"/>
      <c r="E261" s="4">
        <v>633</v>
      </c>
      <c r="F261" s="5" t="s">
        <v>32</v>
      </c>
      <c r="G261" s="31" t="s">
        <v>85</v>
      </c>
      <c r="H261" s="9">
        <v>500</v>
      </c>
      <c r="I261" s="9">
        <v>0</v>
      </c>
      <c r="J261" s="9">
        <v>500</v>
      </c>
      <c r="K261" s="97"/>
      <c r="L261" s="97">
        <v>500</v>
      </c>
      <c r="M261" s="97">
        <v>500</v>
      </c>
      <c r="N261" s="9">
        <v>500</v>
      </c>
      <c r="O261" s="9">
        <v>500</v>
      </c>
    </row>
    <row r="262" spans="1:15" x14ac:dyDescent="0.25">
      <c r="A262" s="5" t="s">
        <v>203</v>
      </c>
      <c r="B262" s="4">
        <v>1</v>
      </c>
      <c r="C262" s="4">
        <v>0</v>
      </c>
      <c r="D262" s="4"/>
      <c r="E262" s="4">
        <v>633</v>
      </c>
      <c r="F262" s="5" t="s">
        <v>136</v>
      </c>
      <c r="G262" s="4" t="s">
        <v>178</v>
      </c>
      <c r="H262" s="9">
        <v>500</v>
      </c>
      <c r="I262" s="9">
        <v>341.68</v>
      </c>
      <c r="J262" s="9">
        <v>500</v>
      </c>
      <c r="K262" s="97"/>
      <c r="L262" s="97">
        <v>500</v>
      </c>
      <c r="M262" s="97">
        <v>500</v>
      </c>
      <c r="N262" s="9">
        <v>500</v>
      </c>
      <c r="O262" s="9">
        <v>500</v>
      </c>
    </row>
    <row r="263" spans="1:15" ht="23.25" x14ac:dyDescent="0.25">
      <c r="A263" s="5" t="s">
        <v>203</v>
      </c>
      <c r="B263" s="4">
        <v>1</v>
      </c>
      <c r="C263" s="4">
        <v>0</v>
      </c>
      <c r="D263" s="4"/>
      <c r="E263" s="4">
        <v>635</v>
      </c>
      <c r="F263" s="5" t="s">
        <v>32</v>
      </c>
      <c r="G263" s="31" t="s">
        <v>208</v>
      </c>
      <c r="H263" s="9">
        <v>500</v>
      </c>
      <c r="I263" s="9">
        <v>120</v>
      </c>
      <c r="J263" s="9">
        <v>600</v>
      </c>
      <c r="K263" s="97"/>
      <c r="L263" s="97">
        <v>1500</v>
      </c>
      <c r="M263" s="97">
        <v>1500</v>
      </c>
      <c r="N263" s="9">
        <v>1500</v>
      </c>
      <c r="O263" s="9">
        <v>1500</v>
      </c>
    </row>
    <row r="264" spans="1:15" x14ac:dyDescent="0.25">
      <c r="A264" s="5" t="s">
        <v>203</v>
      </c>
      <c r="B264" s="4">
        <v>1</v>
      </c>
      <c r="C264" s="4">
        <v>0</v>
      </c>
      <c r="D264" s="4"/>
      <c r="E264" s="4">
        <v>637</v>
      </c>
      <c r="F264" s="5" t="s">
        <v>24</v>
      </c>
      <c r="G264" s="4" t="s">
        <v>106</v>
      </c>
      <c r="H264" s="9">
        <v>500</v>
      </c>
      <c r="I264" s="9">
        <v>360</v>
      </c>
      <c r="J264" s="9">
        <v>1000</v>
      </c>
      <c r="K264" s="97"/>
      <c r="L264" s="97">
        <v>500</v>
      </c>
      <c r="M264" s="97">
        <v>500</v>
      </c>
      <c r="N264" s="9">
        <v>500</v>
      </c>
      <c r="O264" s="9">
        <v>500</v>
      </c>
    </row>
    <row r="265" spans="1:15" x14ac:dyDescent="0.25">
      <c r="A265" s="5" t="s">
        <v>203</v>
      </c>
      <c r="B265" s="4">
        <v>1</v>
      </c>
      <c r="C265" s="4">
        <v>0</v>
      </c>
      <c r="D265" s="4"/>
      <c r="E265" s="4">
        <v>637</v>
      </c>
      <c r="F265" s="5" t="s">
        <v>39</v>
      </c>
      <c r="G265" s="4" t="s">
        <v>209</v>
      </c>
      <c r="H265" s="9">
        <v>2964</v>
      </c>
      <c r="I265" s="9">
        <v>1940</v>
      </c>
      <c r="J265" s="9">
        <v>2964</v>
      </c>
      <c r="K265" s="97"/>
      <c r="L265" s="97">
        <v>2190</v>
      </c>
      <c r="M265" s="97">
        <v>2190</v>
      </c>
      <c r="N265" s="9">
        <v>2190</v>
      </c>
      <c r="O265" s="9">
        <v>2190</v>
      </c>
    </row>
    <row r="266" spans="1:15" x14ac:dyDescent="0.25">
      <c r="A266" s="5" t="s">
        <v>203</v>
      </c>
      <c r="B266" s="4">
        <v>1</v>
      </c>
      <c r="C266" s="4">
        <v>0</v>
      </c>
      <c r="D266" s="4"/>
      <c r="E266" s="4">
        <v>642</v>
      </c>
      <c r="F266" s="5" t="s">
        <v>14</v>
      </c>
      <c r="G266" s="4" t="s">
        <v>210</v>
      </c>
      <c r="H266" s="9">
        <v>11000</v>
      </c>
      <c r="I266" s="9">
        <v>3541.78</v>
      </c>
      <c r="J266" s="9">
        <v>11000</v>
      </c>
      <c r="K266" s="97"/>
      <c r="L266" s="97">
        <v>9000</v>
      </c>
      <c r="M266" s="97">
        <v>9000</v>
      </c>
      <c r="N266" s="9">
        <v>9000</v>
      </c>
      <c r="O266" s="9">
        <v>9000</v>
      </c>
    </row>
    <row r="267" spans="1:15" s="53" customFormat="1" x14ac:dyDescent="0.25">
      <c r="A267" s="203" t="s">
        <v>211</v>
      </c>
      <c r="B267" s="204"/>
      <c r="C267" s="204"/>
      <c r="D267" s="204"/>
      <c r="E267" s="204"/>
      <c r="F267" s="204"/>
      <c r="G267" s="205"/>
      <c r="H267" s="64">
        <f t="shared" ref="H267:O267" si="12">SUM(H252:H266)</f>
        <v>25032</v>
      </c>
      <c r="I267" s="64">
        <f t="shared" si="12"/>
        <v>11885.65</v>
      </c>
      <c r="J267" s="64">
        <f t="shared" si="12"/>
        <v>23164</v>
      </c>
      <c r="K267" s="101">
        <f t="shared" si="12"/>
        <v>0</v>
      </c>
      <c r="L267" s="101">
        <f t="shared" si="12"/>
        <v>20758</v>
      </c>
      <c r="M267" s="101">
        <f t="shared" si="12"/>
        <v>20758</v>
      </c>
      <c r="N267" s="64">
        <f t="shared" si="12"/>
        <v>22758</v>
      </c>
      <c r="O267" s="64">
        <f t="shared" si="12"/>
        <v>22758</v>
      </c>
    </row>
    <row r="268" spans="1:15" x14ac:dyDescent="0.25">
      <c r="A268" s="206"/>
      <c r="B268" s="206"/>
      <c r="C268" s="206"/>
      <c r="D268" s="206"/>
      <c r="E268" s="206"/>
      <c r="F268" s="206"/>
      <c r="G268" s="206"/>
      <c r="H268" s="206"/>
      <c r="I268" s="206"/>
      <c r="J268" s="206"/>
      <c r="K268" s="206"/>
      <c r="L268" s="206"/>
      <c r="M268" s="206"/>
      <c r="N268" s="206"/>
      <c r="O268" s="206"/>
    </row>
    <row r="269" spans="1:15" s="54" customFormat="1" ht="15" customHeight="1" x14ac:dyDescent="0.2">
      <c r="A269" s="216" t="s">
        <v>212</v>
      </c>
      <c r="B269" s="217"/>
      <c r="C269" s="217"/>
      <c r="D269" s="217"/>
      <c r="E269" s="217"/>
      <c r="F269" s="217"/>
      <c r="G269" s="217"/>
      <c r="H269" s="217"/>
      <c r="I269" s="217"/>
      <c r="J269" s="217"/>
      <c r="K269" s="217"/>
      <c r="L269" s="217"/>
      <c r="M269" s="217"/>
      <c r="N269" s="217"/>
      <c r="O269" s="218"/>
    </row>
    <row r="270" spans="1:15" ht="9.9499999999999993" customHeight="1" x14ac:dyDescent="0.25">
      <c r="A270" s="219"/>
      <c r="B270" s="206"/>
      <c r="C270" s="206"/>
      <c r="D270" s="206"/>
      <c r="E270" s="206"/>
      <c r="F270" s="206"/>
      <c r="G270" s="206"/>
      <c r="H270" s="206"/>
      <c r="I270" s="206"/>
      <c r="J270" s="206"/>
      <c r="K270" s="206"/>
      <c r="L270" s="206"/>
      <c r="M270" s="206"/>
      <c r="N270" s="206"/>
      <c r="O270" s="220"/>
    </row>
    <row r="271" spans="1:15" ht="24" customHeight="1" x14ac:dyDescent="0.25">
      <c r="A271" s="214" t="s">
        <v>53</v>
      </c>
      <c r="B271" s="192" t="s">
        <v>54</v>
      </c>
      <c r="C271" s="192" t="s">
        <v>133</v>
      </c>
      <c r="D271" s="192" t="s">
        <v>56</v>
      </c>
      <c r="E271" s="192" t="s">
        <v>1</v>
      </c>
      <c r="F271" s="212" t="s">
        <v>134</v>
      </c>
      <c r="G271" s="196" t="s">
        <v>3</v>
      </c>
      <c r="H271" s="198" t="s">
        <v>5</v>
      </c>
      <c r="I271" s="198" t="s">
        <v>6</v>
      </c>
      <c r="J271" s="198" t="s">
        <v>57</v>
      </c>
      <c r="K271" s="200" t="s">
        <v>58</v>
      </c>
      <c r="L271" s="201"/>
      <c r="M271" s="202"/>
      <c r="N271" s="196" t="s">
        <v>60</v>
      </c>
      <c r="O271" s="196" t="s">
        <v>61</v>
      </c>
    </row>
    <row r="272" spans="1:15" ht="9.9499999999999993" customHeight="1" x14ac:dyDescent="0.25">
      <c r="A272" s="215"/>
      <c r="B272" s="193"/>
      <c r="C272" s="193"/>
      <c r="D272" s="193"/>
      <c r="E272" s="193"/>
      <c r="F272" s="213"/>
      <c r="G272" s="197"/>
      <c r="H272" s="199"/>
      <c r="I272" s="199"/>
      <c r="J272" s="199"/>
      <c r="K272" s="96">
        <v>111</v>
      </c>
      <c r="L272" s="96">
        <v>41</v>
      </c>
      <c r="M272" s="96" t="s">
        <v>59</v>
      </c>
      <c r="N272" s="197"/>
      <c r="O272" s="197"/>
    </row>
    <row r="273" spans="1:15" s="23" customFormat="1" ht="9.9499999999999993" customHeight="1" x14ac:dyDescent="0.25">
      <c r="A273" s="32" t="s">
        <v>126</v>
      </c>
      <c r="B273" s="33" t="s">
        <v>127</v>
      </c>
      <c r="C273" s="33" t="s">
        <v>128</v>
      </c>
      <c r="D273" s="33" t="s">
        <v>129</v>
      </c>
      <c r="E273" s="33" t="s">
        <v>130</v>
      </c>
      <c r="F273" s="32" t="s">
        <v>131</v>
      </c>
      <c r="G273" s="33" t="s">
        <v>132</v>
      </c>
      <c r="H273" s="33">
        <v>1</v>
      </c>
      <c r="I273" s="33">
        <v>2</v>
      </c>
      <c r="J273" s="33">
        <v>3</v>
      </c>
      <c r="K273" s="93">
        <v>4</v>
      </c>
      <c r="L273" s="93">
        <v>5</v>
      </c>
      <c r="M273" s="93">
        <v>6</v>
      </c>
      <c r="N273" s="33">
        <v>7</v>
      </c>
      <c r="O273" s="33">
        <v>8</v>
      </c>
    </row>
    <row r="274" spans="1:15" x14ac:dyDescent="0.25">
      <c r="A274" s="5" t="s">
        <v>203</v>
      </c>
      <c r="B274" s="4">
        <v>2</v>
      </c>
      <c r="C274" s="4">
        <v>0</v>
      </c>
      <c r="D274" s="4"/>
      <c r="E274" s="4">
        <v>632</v>
      </c>
      <c r="F274" s="5" t="s">
        <v>12</v>
      </c>
      <c r="G274" s="4" t="s">
        <v>77</v>
      </c>
      <c r="H274" s="9">
        <v>6000</v>
      </c>
      <c r="I274" s="9">
        <v>4272.1899999999996</v>
      </c>
      <c r="J274" s="9">
        <v>6000</v>
      </c>
      <c r="K274" s="97"/>
      <c r="L274" s="97">
        <v>6000</v>
      </c>
      <c r="M274" s="97">
        <v>6000</v>
      </c>
      <c r="N274" s="9">
        <v>6000</v>
      </c>
      <c r="O274" s="9">
        <v>6000</v>
      </c>
    </row>
    <row r="275" spans="1:15" x14ac:dyDescent="0.25">
      <c r="A275" s="5" t="s">
        <v>203</v>
      </c>
      <c r="B275" s="4">
        <v>2</v>
      </c>
      <c r="C275" s="4">
        <v>0</v>
      </c>
      <c r="D275" s="4"/>
      <c r="E275" s="4">
        <v>632</v>
      </c>
      <c r="F275" s="5" t="s">
        <v>14</v>
      </c>
      <c r="G275" s="4" t="s">
        <v>213</v>
      </c>
      <c r="H275" s="9">
        <v>400</v>
      </c>
      <c r="I275" s="9">
        <v>321.44</v>
      </c>
      <c r="J275" s="9">
        <v>400</v>
      </c>
      <c r="K275" s="97"/>
      <c r="L275" s="97">
        <v>400</v>
      </c>
      <c r="M275" s="97">
        <v>400</v>
      </c>
      <c r="N275" s="9">
        <v>400</v>
      </c>
      <c r="O275" s="9">
        <v>400</v>
      </c>
    </row>
    <row r="276" spans="1:15" x14ac:dyDescent="0.25">
      <c r="A276" s="5" t="s">
        <v>203</v>
      </c>
      <c r="B276" s="4">
        <v>2</v>
      </c>
      <c r="C276" s="4">
        <v>0</v>
      </c>
      <c r="D276" s="4"/>
      <c r="E276" s="4">
        <v>633</v>
      </c>
      <c r="F276" s="5" t="s">
        <v>12</v>
      </c>
      <c r="G276" s="4" t="s">
        <v>82</v>
      </c>
      <c r="H276" s="9">
        <v>3000</v>
      </c>
      <c r="I276" s="9">
        <v>0</v>
      </c>
      <c r="J276" s="9">
        <v>2000</v>
      </c>
      <c r="K276" s="97"/>
      <c r="L276" s="97">
        <v>2000</v>
      </c>
      <c r="M276" s="97">
        <v>2000</v>
      </c>
      <c r="N276" s="9">
        <v>2000</v>
      </c>
      <c r="O276" s="9">
        <v>2000</v>
      </c>
    </row>
    <row r="277" spans="1:15" x14ac:dyDescent="0.25">
      <c r="A277" s="5" t="s">
        <v>203</v>
      </c>
      <c r="B277" s="4">
        <v>2</v>
      </c>
      <c r="C277" s="4">
        <v>0</v>
      </c>
      <c r="D277" s="4"/>
      <c r="E277" s="4">
        <v>633</v>
      </c>
      <c r="F277" s="5" t="s">
        <v>32</v>
      </c>
      <c r="G277" s="4" t="s">
        <v>85</v>
      </c>
      <c r="H277" s="9">
        <v>1500</v>
      </c>
      <c r="I277" s="9">
        <v>138.68</v>
      </c>
      <c r="J277" s="9">
        <v>1000</v>
      </c>
      <c r="K277" s="97"/>
      <c r="L277" s="97">
        <v>1500</v>
      </c>
      <c r="M277" s="97">
        <v>1500</v>
      </c>
      <c r="N277" s="9">
        <v>1500</v>
      </c>
      <c r="O277" s="9">
        <v>1500</v>
      </c>
    </row>
    <row r="278" spans="1:15" ht="34.5" x14ac:dyDescent="0.25">
      <c r="A278" s="5" t="s">
        <v>203</v>
      </c>
      <c r="B278" s="4">
        <v>2</v>
      </c>
      <c r="C278" s="4">
        <v>0</v>
      </c>
      <c r="D278" s="4"/>
      <c r="E278" s="4">
        <v>635</v>
      </c>
      <c r="F278" s="5" t="s">
        <v>24</v>
      </c>
      <c r="G278" s="31" t="s">
        <v>304</v>
      </c>
      <c r="H278" s="9">
        <v>300</v>
      </c>
      <c r="I278" s="9">
        <v>96</v>
      </c>
      <c r="J278" s="9">
        <v>0</v>
      </c>
      <c r="K278" s="97"/>
      <c r="L278" s="97">
        <v>300</v>
      </c>
      <c r="M278" s="97">
        <v>300</v>
      </c>
      <c r="N278" s="9">
        <v>300</v>
      </c>
      <c r="O278" s="9">
        <v>300</v>
      </c>
    </row>
    <row r="279" spans="1:15" ht="23.25" x14ac:dyDescent="0.25">
      <c r="A279" s="5" t="s">
        <v>203</v>
      </c>
      <c r="B279" s="4">
        <v>2</v>
      </c>
      <c r="C279" s="4">
        <v>0</v>
      </c>
      <c r="D279" s="4"/>
      <c r="E279" s="4">
        <v>635</v>
      </c>
      <c r="F279" s="5" t="s">
        <v>32</v>
      </c>
      <c r="G279" s="31" t="s">
        <v>197</v>
      </c>
      <c r="H279" s="9">
        <v>1500</v>
      </c>
      <c r="I279" s="9">
        <v>9839.5400000000009</v>
      </c>
      <c r="J279" s="9">
        <v>1500</v>
      </c>
      <c r="K279" s="97"/>
      <c r="L279" s="97">
        <v>1500</v>
      </c>
      <c r="M279" s="97">
        <v>1500</v>
      </c>
      <c r="N279" s="9">
        <v>1500</v>
      </c>
      <c r="O279" s="9">
        <v>1500</v>
      </c>
    </row>
    <row r="280" spans="1:15" x14ac:dyDescent="0.25">
      <c r="A280" s="5" t="s">
        <v>203</v>
      </c>
      <c r="B280" s="4">
        <v>2</v>
      </c>
      <c r="C280" s="4">
        <v>0</v>
      </c>
      <c r="D280" s="4"/>
      <c r="E280" s="4">
        <v>637</v>
      </c>
      <c r="F280" s="5" t="s">
        <v>14</v>
      </c>
      <c r="G280" s="4" t="s">
        <v>214</v>
      </c>
      <c r="H280" s="9">
        <v>2400</v>
      </c>
      <c r="I280" s="9">
        <v>0</v>
      </c>
      <c r="J280" s="9">
        <v>1500</v>
      </c>
      <c r="K280" s="97"/>
      <c r="L280" s="97">
        <v>1500</v>
      </c>
      <c r="M280" s="97">
        <v>1500</v>
      </c>
      <c r="N280" s="9">
        <v>1500</v>
      </c>
      <c r="O280" s="9">
        <v>1500</v>
      </c>
    </row>
    <row r="281" spans="1:15" x14ac:dyDescent="0.25">
      <c r="A281" s="5" t="s">
        <v>203</v>
      </c>
      <c r="B281" s="4">
        <v>2</v>
      </c>
      <c r="C281" s="4">
        <v>0</v>
      </c>
      <c r="D281" s="4"/>
      <c r="E281" s="4">
        <v>637</v>
      </c>
      <c r="F281" s="5" t="s">
        <v>24</v>
      </c>
      <c r="G281" s="4" t="s">
        <v>106</v>
      </c>
      <c r="H281" s="9">
        <v>0</v>
      </c>
      <c r="I281" s="9">
        <v>0</v>
      </c>
      <c r="J281" s="9">
        <v>9000</v>
      </c>
      <c r="K281" s="97"/>
      <c r="L281" s="97">
        <v>9000</v>
      </c>
      <c r="M281" s="97">
        <v>9000</v>
      </c>
      <c r="N281" s="9">
        <v>9000</v>
      </c>
      <c r="O281" s="9">
        <v>9000</v>
      </c>
    </row>
    <row r="282" spans="1:15" x14ac:dyDescent="0.25">
      <c r="A282" s="5" t="s">
        <v>203</v>
      </c>
      <c r="B282" s="4">
        <v>2</v>
      </c>
      <c r="C282" s="4">
        <v>0</v>
      </c>
      <c r="D282" s="4"/>
      <c r="E282" s="4">
        <v>637</v>
      </c>
      <c r="F282" s="5" t="s">
        <v>93</v>
      </c>
      <c r="G282" s="4" t="s">
        <v>111</v>
      </c>
      <c r="H282" s="9">
        <v>50</v>
      </c>
      <c r="I282" s="9">
        <v>0</v>
      </c>
      <c r="J282" s="9"/>
      <c r="K282" s="97"/>
      <c r="L282" s="97">
        <v>0</v>
      </c>
      <c r="M282" s="97">
        <v>0</v>
      </c>
      <c r="N282" s="9">
        <v>0</v>
      </c>
      <c r="O282" s="9">
        <v>0</v>
      </c>
    </row>
    <row r="283" spans="1:15" x14ac:dyDescent="0.25">
      <c r="A283" s="207" t="s">
        <v>215</v>
      </c>
      <c r="B283" s="208"/>
      <c r="C283" s="208"/>
      <c r="D283" s="208"/>
      <c r="E283" s="208"/>
      <c r="F283" s="208"/>
      <c r="G283" s="209"/>
      <c r="H283" s="9">
        <f t="shared" ref="H283:O283" si="13">SUM(H274:H282)</f>
        <v>15150</v>
      </c>
      <c r="I283" s="9">
        <f t="shared" si="13"/>
        <v>14667.85</v>
      </c>
      <c r="J283" s="9">
        <f t="shared" si="13"/>
        <v>21400</v>
      </c>
      <c r="K283" s="97">
        <f t="shared" si="13"/>
        <v>0</v>
      </c>
      <c r="L283" s="97">
        <f t="shared" si="13"/>
        <v>22200</v>
      </c>
      <c r="M283" s="97">
        <f t="shared" si="13"/>
        <v>22200</v>
      </c>
      <c r="N283" s="9">
        <f t="shared" si="13"/>
        <v>22200</v>
      </c>
      <c r="O283" s="9">
        <f t="shared" si="13"/>
        <v>22200</v>
      </c>
    </row>
    <row r="284" spans="1:15" x14ac:dyDescent="0.25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108"/>
      <c r="L284" s="42"/>
      <c r="M284" s="42"/>
      <c r="N284" s="42"/>
      <c r="O284" s="42"/>
    </row>
    <row r="285" spans="1:15" x14ac:dyDescent="0.25">
      <c r="A285" s="186" t="s">
        <v>305</v>
      </c>
      <c r="B285" s="210"/>
      <c r="C285" s="210"/>
      <c r="D285" s="210"/>
      <c r="E285" s="210"/>
      <c r="F285" s="210"/>
      <c r="G285" s="210"/>
      <c r="H285" s="210"/>
      <c r="I285" s="210"/>
      <c r="J285" s="210"/>
      <c r="K285" s="210"/>
      <c r="L285" s="210"/>
      <c r="M285" s="210"/>
      <c r="N285" s="210"/>
      <c r="O285" s="211"/>
    </row>
    <row r="286" spans="1:15" ht="9.9499999999999993" customHeight="1" x14ac:dyDescent="0.25">
      <c r="A286" s="189"/>
      <c r="B286" s="190"/>
      <c r="C286" s="190"/>
      <c r="D286" s="190"/>
      <c r="E286" s="190"/>
      <c r="F286" s="190"/>
      <c r="G286" s="190"/>
      <c r="H286" s="190"/>
      <c r="I286" s="190"/>
      <c r="J286" s="190"/>
      <c r="K286" s="190"/>
      <c r="L286" s="190"/>
      <c r="M286" s="190"/>
      <c r="N286" s="190"/>
      <c r="O286" s="191"/>
    </row>
    <row r="287" spans="1:15" x14ac:dyDescent="0.25">
      <c r="A287" s="196" t="s">
        <v>53</v>
      </c>
      <c r="B287" s="196" t="s">
        <v>54</v>
      </c>
      <c r="C287" s="196" t="s">
        <v>133</v>
      </c>
      <c r="D287" s="196" t="s">
        <v>56</v>
      </c>
      <c r="E287" s="196" t="s">
        <v>158</v>
      </c>
      <c r="F287" s="198" t="s">
        <v>134</v>
      </c>
      <c r="G287" s="196" t="s">
        <v>3</v>
      </c>
      <c r="H287" s="198" t="s">
        <v>5</v>
      </c>
      <c r="I287" s="198" t="s">
        <v>6</v>
      </c>
      <c r="J287" s="198" t="s">
        <v>57</v>
      </c>
      <c r="K287" s="200" t="s">
        <v>58</v>
      </c>
      <c r="L287" s="201"/>
      <c r="M287" s="202"/>
      <c r="N287" s="198" t="s">
        <v>60</v>
      </c>
      <c r="O287" s="196" t="s">
        <v>61</v>
      </c>
    </row>
    <row r="288" spans="1:15" ht="9.9499999999999993" customHeight="1" x14ac:dyDescent="0.25">
      <c r="A288" s="197"/>
      <c r="B288" s="197"/>
      <c r="C288" s="197"/>
      <c r="D288" s="197"/>
      <c r="E288" s="197"/>
      <c r="F288" s="199"/>
      <c r="G288" s="197"/>
      <c r="H288" s="199"/>
      <c r="I288" s="199"/>
      <c r="J288" s="199"/>
      <c r="K288" s="96">
        <v>111</v>
      </c>
      <c r="L288" s="96">
        <v>41</v>
      </c>
      <c r="M288" s="96" t="s">
        <v>59</v>
      </c>
      <c r="N288" s="199"/>
      <c r="O288" s="197"/>
    </row>
    <row r="289" spans="1:15" s="43" customFormat="1" ht="9.9499999999999993" customHeight="1" x14ac:dyDescent="0.2">
      <c r="A289" s="55" t="s">
        <v>126</v>
      </c>
      <c r="B289" s="45" t="s">
        <v>127</v>
      </c>
      <c r="C289" s="45" t="s">
        <v>128</v>
      </c>
      <c r="D289" s="45" t="s">
        <v>129</v>
      </c>
      <c r="E289" s="45" t="s">
        <v>130</v>
      </c>
      <c r="F289" s="45" t="s">
        <v>131</v>
      </c>
      <c r="G289" s="45" t="s">
        <v>132</v>
      </c>
      <c r="H289" s="45">
        <v>1</v>
      </c>
      <c r="I289" s="45">
        <v>2</v>
      </c>
      <c r="J289" s="45">
        <v>3</v>
      </c>
      <c r="K289" s="102">
        <v>4</v>
      </c>
      <c r="L289" s="102">
        <v>5</v>
      </c>
      <c r="M289" s="102">
        <v>6</v>
      </c>
      <c r="N289" s="45">
        <v>7</v>
      </c>
      <c r="O289" s="45">
        <v>8</v>
      </c>
    </row>
    <row r="290" spans="1:15" ht="23.25" x14ac:dyDescent="0.25">
      <c r="A290" s="5" t="s">
        <v>203</v>
      </c>
      <c r="B290" s="4">
        <v>4</v>
      </c>
      <c r="C290" s="4">
        <v>0</v>
      </c>
      <c r="D290" s="4"/>
      <c r="E290" s="4">
        <v>642</v>
      </c>
      <c r="F290" s="5" t="s">
        <v>12</v>
      </c>
      <c r="G290" s="6" t="s">
        <v>306</v>
      </c>
      <c r="H290" s="7">
        <v>6000</v>
      </c>
      <c r="I290" s="9">
        <v>700</v>
      </c>
      <c r="J290" s="9">
        <v>6000</v>
      </c>
      <c r="K290" s="97"/>
      <c r="L290" s="97">
        <v>6000</v>
      </c>
      <c r="M290" s="97">
        <v>6000</v>
      </c>
      <c r="N290" s="9">
        <v>6000</v>
      </c>
      <c r="O290" s="9">
        <v>6000</v>
      </c>
    </row>
    <row r="291" spans="1:15" x14ac:dyDescent="0.25">
      <c r="A291" s="207" t="s">
        <v>307</v>
      </c>
      <c r="B291" s="208"/>
      <c r="C291" s="208"/>
      <c r="D291" s="208"/>
      <c r="E291" s="208"/>
      <c r="F291" s="208"/>
      <c r="G291" s="209"/>
      <c r="H291" s="7">
        <f t="shared" ref="H291:O291" si="14">SUM(H290)</f>
        <v>6000</v>
      </c>
      <c r="I291" s="9">
        <f t="shared" si="14"/>
        <v>700</v>
      </c>
      <c r="J291" s="9">
        <f t="shared" si="14"/>
        <v>6000</v>
      </c>
      <c r="K291" s="97">
        <f t="shared" si="14"/>
        <v>0</v>
      </c>
      <c r="L291" s="97">
        <f t="shared" si="14"/>
        <v>6000</v>
      </c>
      <c r="M291" s="97">
        <f t="shared" si="14"/>
        <v>6000</v>
      </c>
      <c r="N291" s="9">
        <f t="shared" si="14"/>
        <v>6000</v>
      </c>
      <c r="O291" s="9">
        <f t="shared" si="14"/>
        <v>6000</v>
      </c>
    </row>
    <row r="292" spans="1:15" x14ac:dyDescent="0.25">
      <c r="A292" s="219"/>
      <c r="B292" s="206"/>
      <c r="C292" s="206"/>
      <c r="D292" s="206"/>
      <c r="E292" s="206"/>
      <c r="F292" s="206"/>
      <c r="G292" s="206"/>
      <c r="H292" s="206"/>
      <c r="I292" s="206"/>
      <c r="J292" s="206"/>
      <c r="K292" s="206"/>
      <c r="L292" s="206"/>
      <c r="M292" s="206"/>
      <c r="N292" s="206"/>
      <c r="O292" s="220"/>
    </row>
    <row r="293" spans="1:15" x14ac:dyDescent="0.25">
      <c r="A293" s="226" t="s">
        <v>308</v>
      </c>
      <c r="B293" s="232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2"/>
      <c r="N293" s="232"/>
      <c r="O293" s="233"/>
    </row>
    <row r="294" spans="1:15" ht="9.9499999999999993" customHeight="1" x14ac:dyDescent="0.25">
      <c r="A294" s="219"/>
      <c r="B294" s="206"/>
      <c r="C294" s="206"/>
      <c r="D294" s="206"/>
      <c r="E294" s="206"/>
      <c r="F294" s="206"/>
      <c r="G294" s="206"/>
      <c r="H294" s="206"/>
      <c r="I294" s="206"/>
      <c r="J294" s="206"/>
      <c r="K294" s="206"/>
      <c r="L294" s="206"/>
      <c r="M294" s="206"/>
      <c r="N294" s="206"/>
      <c r="O294" s="220"/>
    </row>
    <row r="295" spans="1:15" x14ac:dyDescent="0.25">
      <c r="A295" s="214" t="s">
        <v>53</v>
      </c>
      <c r="B295" s="192" t="s">
        <v>54</v>
      </c>
      <c r="C295" s="192" t="s">
        <v>133</v>
      </c>
      <c r="D295" s="192" t="s">
        <v>56</v>
      </c>
      <c r="E295" s="192" t="s">
        <v>1</v>
      </c>
      <c r="F295" s="212" t="s">
        <v>134</v>
      </c>
      <c r="G295" s="196" t="s">
        <v>3</v>
      </c>
      <c r="H295" s="251" t="s">
        <v>5</v>
      </c>
      <c r="I295" s="251" t="s">
        <v>6</v>
      </c>
      <c r="J295" s="251" t="s">
        <v>57</v>
      </c>
      <c r="K295" s="253" t="s">
        <v>58</v>
      </c>
      <c r="L295" s="254"/>
      <c r="M295" s="255"/>
      <c r="N295" s="256" t="s">
        <v>60</v>
      </c>
      <c r="O295" s="256" t="s">
        <v>61</v>
      </c>
    </row>
    <row r="296" spans="1:15" ht="9.9499999999999993" customHeight="1" x14ac:dyDescent="0.25">
      <c r="A296" s="215"/>
      <c r="B296" s="193"/>
      <c r="C296" s="193"/>
      <c r="D296" s="193"/>
      <c r="E296" s="193"/>
      <c r="F296" s="213"/>
      <c r="G296" s="197"/>
      <c r="H296" s="252"/>
      <c r="I296" s="252"/>
      <c r="J296" s="252"/>
      <c r="K296" s="159">
        <v>111</v>
      </c>
      <c r="L296" s="159">
        <v>41</v>
      </c>
      <c r="M296" s="168" t="s">
        <v>59</v>
      </c>
      <c r="N296" s="257"/>
      <c r="O296" s="257"/>
    </row>
    <row r="297" spans="1:15" ht="9.9499999999999993" customHeight="1" x14ac:dyDescent="0.25">
      <c r="A297" s="32" t="s">
        <v>126</v>
      </c>
      <c r="B297" s="33" t="s">
        <v>127</v>
      </c>
      <c r="C297" s="33" t="s">
        <v>128</v>
      </c>
      <c r="D297" s="33" t="s">
        <v>129</v>
      </c>
      <c r="E297" s="33" t="s">
        <v>130</v>
      </c>
      <c r="F297" s="32" t="s">
        <v>131</v>
      </c>
      <c r="G297" s="33" t="s">
        <v>132</v>
      </c>
      <c r="H297" s="32">
        <v>1</v>
      </c>
      <c r="I297" s="32">
        <v>2</v>
      </c>
      <c r="J297" s="32">
        <v>3</v>
      </c>
      <c r="K297" s="103">
        <v>4</v>
      </c>
      <c r="L297" s="103">
        <v>5</v>
      </c>
      <c r="M297" s="103">
        <v>6</v>
      </c>
      <c r="N297" s="32">
        <v>7</v>
      </c>
      <c r="O297" s="32">
        <v>8</v>
      </c>
    </row>
    <row r="298" spans="1:15" x14ac:dyDescent="0.25">
      <c r="A298" s="5" t="s">
        <v>203</v>
      </c>
      <c r="B298" s="4">
        <v>6</v>
      </c>
      <c r="C298" s="4">
        <v>0</v>
      </c>
      <c r="D298" s="4"/>
      <c r="E298" s="4">
        <v>625</v>
      </c>
      <c r="F298" s="5" t="s">
        <v>12</v>
      </c>
      <c r="G298" s="3" t="s">
        <v>147</v>
      </c>
      <c r="H298" s="7">
        <v>273</v>
      </c>
      <c r="I298" s="9">
        <v>0</v>
      </c>
      <c r="J298" s="9">
        <v>0</v>
      </c>
      <c r="K298" s="97"/>
      <c r="L298" s="97">
        <v>170</v>
      </c>
      <c r="M298" s="97">
        <v>170</v>
      </c>
      <c r="N298" s="9">
        <v>170</v>
      </c>
      <c r="O298" s="9">
        <v>170</v>
      </c>
    </row>
    <row r="299" spans="1:15" x14ac:dyDescent="0.25">
      <c r="A299" s="5" t="s">
        <v>203</v>
      </c>
      <c r="B299" s="4">
        <v>6</v>
      </c>
      <c r="C299" s="4">
        <v>0</v>
      </c>
      <c r="D299" s="4"/>
      <c r="E299" s="4">
        <v>625</v>
      </c>
      <c r="F299" s="5" t="s">
        <v>14</v>
      </c>
      <c r="G299" s="3" t="s">
        <v>309</v>
      </c>
      <c r="H299" s="7">
        <v>0</v>
      </c>
      <c r="I299" s="9">
        <v>116.64</v>
      </c>
      <c r="J299" s="9">
        <v>246.34</v>
      </c>
      <c r="K299" s="97"/>
      <c r="L299" s="97">
        <v>0</v>
      </c>
      <c r="M299" s="97">
        <v>0</v>
      </c>
      <c r="N299" s="9">
        <v>0</v>
      </c>
      <c r="O299" s="9">
        <v>0</v>
      </c>
    </row>
    <row r="300" spans="1:15" x14ac:dyDescent="0.25">
      <c r="A300" s="5" t="s">
        <v>203</v>
      </c>
      <c r="B300" s="4">
        <v>6</v>
      </c>
      <c r="C300" s="4">
        <v>0</v>
      </c>
      <c r="D300" s="4"/>
      <c r="E300" s="4">
        <v>625</v>
      </c>
      <c r="F300" s="5" t="s">
        <v>10</v>
      </c>
      <c r="G300" s="3" t="s">
        <v>69</v>
      </c>
      <c r="H300" s="7">
        <v>0</v>
      </c>
      <c r="I300" s="9">
        <v>6.63</v>
      </c>
      <c r="J300" s="9">
        <v>3.82</v>
      </c>
      <c r="K300" s="97"/>
      <c r="L300" s="97">
        <v>0</v>
      </c>
      <c r="M300" s="97">
        <v>0</v>
      </c>
      <c r="N300" s="9">
        <v>0</v>
      </c>
      <c r="O300" s="9">
        <v>0</v>
      </c>
    </row>
    <row r="301" spans="1:15" x14ac:dyDescent="0.25">
      <c r="A301" s="5" t="s">
        <v>203</v>
      </c>
      <c r="B301" s="4">
        <v>6</v>
      </c>
      <c r="C301" s="4">
        <v>0</v>
      </c>
      <c r="D301" s="4"/>
      <c r="E301" s="4">
        <v>624</v>
      </c>
      <c r="F301" s="5" t="s">
        <v>73</v>
      </c>
      <c r="G301" s="3" t="s">
        <v>325</v>
      </c>
      <c r="H301" s="7">
        <v>0</v>
      </c>
      <c r="I301" s="9">
        <v>39.5</v>
      </c>
      <c r="J301" s="9">
        <v>22.84</v>
      </c>
      <c r="K301" s="97"/>
      <c r="L301" s="97">
        <v>0</v>
      </c>
      <c r="M301" s="97">
        <v>0</v>
      </c>
      <c r="N301" s="9">
        <v>0</v>
      </c>
      <c r="O301" s="9">
        <v>0</v>
      </c>
    </row>
    <row r="302" spans="1:15" ht="23.25" x14ac:dyDescent="0.25">
      <c r="A302" s="5" t="s">
        <v>203</v>
      </c>
      <c r="B302" s="4">
        <v>6</v>
      </c>
      <c r="C302" s="4">
        <v>0</v>
      </c>
      <c r="D302" s="4"/>
      <c r="E302" s="4">
        <v>633</v>
      </c>
      <c r="F302" s="5" t="s">
        <v>87</v>
      </c>
      <c r="G302" s="6" t="s">
        <v>310</v>
      </c>
      <c r="H302" s="7">
        <v>500</v>
      </c>
      <c r="I302" s="9">
        <v>504.53</v>
      </c>
      <c r="J302" s="9">
        <v>500</v>
      </c>
      <c r="K302" s="97"/>
      <c r="L302" s="97">
        <v>500</v>
      </c>
      <c r="M302" s="97">
        <v>500</v>
      </c>
      <c r="N302" s="9">
        <v>500</v>
      </c>
      <c r="O302" s="9">
        <v>500</v>
      </c>
    </row>
    <row r="303" spans="1:15" ht="23.25" x14ac:dyDescent="0.25">
      <c r="A303" s="5" t="s">
        <v>203</v>
      </c>
      <c r="B303" s="4">
        <v>6</v>
      </c>
      <c r="C303" s="4">
        <v>0</v>
      </c>
      <c r="D303" s="4"/>
      <c r="E303" s="4">
        <v>635</v>
      </c>
      <c r="F303" s="5" t="s">
        <v>32</v>
      </c>
      <c r="G303" s="6" t="s">
        <v>174</v>
      </c>
      <c r="H303" s="7">
        <v>0</v>
      </c>
      <c r="I303" s="9">
        <v>0</v>
      </c>
      <c r="J303" s="9">
        <v>500</v>
      </c>
      <c r="K303" s="97"/>
      <c r="L303" s="97">
        <v>500</v>
      </c>
      <c r="M303" s="97">
        <v>500</v>
      </c>
      <c r="N303" s="9">
        <v>500</v>
      </c>
      <c r="O303" s="9">
        <v>500</v>
      </c>
    </row>
    <row r="304" spans="1:15" x14ac:dyDescent="0.25">
      <c r="A304" s="5" t="s">
        <v>203</v>
      </c>
      <c r="B304" s="4">
        <v>6</v>
      </c>
      <c r="C304" s="4">
        <v>0</v>
      </c>
      <c r="D304" s="4"/>
      <c r="E304" s="4">
        <v>637</v>
      </c>
      <c r="F304" s="5" t="s">
        <v>39</v>
      </c>
      <c r="G304" s="3" t="s">
        <v>313</v>
      </c>
      <c r="H304" s="7">
        <v>780</v>
      </c>
      <c r="I304" s="9">
        <v>832.6</v>
      </c>
      <c r="J304" s="9">
        <v>780</v>
      </c>
      <c r="K304" s="97"/>
      <c r="L304" s="97">
        <v>832</v>
      </c>
      <c r="M304" s="97">
        <v>832</v>
      </c>
      <c r="N304" s="9">
        <v>832</v>
      </c>
      <c r="O304" s="9">
        <v>832</v>
      </c>
    </row>
    <row r="305" spans="1:15" x14ac:dyDescent="0.25">
      <c r="A305" s="250" t="s">
        <v>311</v>
      </c>
      <c r="B305" s="242"/>
      <c r="C305" s="242"/>
      <c r="D305" s="242"/>
      <c r="E305" s="242"/>
      <c r="F305" s="242"/>
      <c r="G305" s="243"/>
      <c r="H305" s="7">
        <f t="shared" ref="H305:O305" si="15">SUM(H298:H304)</f>
        <v>1553</v>
      </c>
      <c r="I305" s="9">
        <f t="shared" si="15"/>
        <v>1499.9</v>
      </c>
      <c r="J305" s="9">
        <f t="shared" si="15"/>
        <v>2053</v>
      </c>
      <c r="K305" s="97">
        <f t="shared" si="15"/>
        <v>0</v>
      </c>
      <c r="L305" s="97">
        <f t="shared" si="15"/>
        <v>2002</v>
      </c>
      <c r="M305" s="97">
        <f t="shared" si="15"/>
        <v>2002</v>
      </c>
      <c r="N305" s="9">
        <f t="shared" si="15"/>
        <v>2002</v>
      </c>
      <c r="O305" s="9">
        <f t="shared" si="15"/>
        <v>2002</v>
      </c>
    </row>
    <row r="306" spans="1:15" x14ac:dyDescent="0.25">
      <c r="A306" s="165"/>
      <c r="B306" s="164"/>
      <c r="C306" s="164"/>
      <c r="D306" s="164"/>
      <c r="E306" s="164"/>
      <c r="F306" s="164"/>
      <c r="G306" s="164"/>
      <c r="H306" s="169"/>
      <c r="I306" s="170"/>
      <c r="J306" s="170"/>
      <c r="K306" s="172"/>
      <c r="L306" s="172"/>
      <c r="M306" s="172"/>
      <c r="N306" s="170"/>
      <c r="O306" s="171"/>
    </row>
    <row r="307" spans="1:15" x14ac:dyDescent="0.25">
      <c r="A307" s="219"/>
      <c r="B307" s="206"/>
      <c r="C307" s="206"/>
      <c r="D307" s="206"/>
      <c r="E307" s="206"/>
      <c r="F307" s="206"/>
      <c r="G307" s="206"/>
      <c r="H307" s="206"/>
      <c r="I307" s="206"/>
      <c r="J307" s="206"/>
      <c r="K307" s="206"/>
      <c r="L307" s="206"/>
      <c r="M307" s="206"/>
      <c r="N307" s="206"/>
      <c r="O307" s="220"/>
    </row>
    <row r="308" spans="1:15" x14ac:dyDescent="0.25">
      <c r="A308" s="226" t="s">
        <v>312</v>
      </c>
      <c r="B308" s="227"/>
      <c r="C308" s="227"/>
      <c r="D308" s="227"/>
      <c r="E308" s="227"/>
      <c r="F308" s="227"/>
      <c r="G308" s="227"/>
      <c r="H308" s="227"/>
      <c r="I308" s="227"/>
      <c r="J308" s="227"/>
      <c r="K308" s="227"/>
      <c r="L308" s="227"/>
      <c r="M308" s="227"/>
      <c r="N308" s="227"/>
      <c r="O308" s="228"/>
    </row>
    <row r="309" spans="1:15" x14ac:dyDescent="0.25">
      <c r="A309" s="5" t="s">
        <v>203</v>
      </c>
      <c r="B309" s="4">
        <v>6</v>
      </c>
      <c r="C309" s="4">
        <v>0</v>
      </c>
      <c r="D309" s="4"/>
      <c r="E309" s="4">
        <v>633</v>
      </c>
      <c r="F309" s="5" t="s">
        <v>12</v>
      </c>
      <c r="G309" s="3" t="s">
        <v>82</v>
      </c>
      <c r="H309" s="7">
        <v>0</v>
      </c>
      <c r="I309" s="9">
        <v>0</v>
      </c>
      <c r="J309" s="9">
        <v>0</v>
      </c>
      <c r="K309" s="97"/>
      <c r="L309" s="97">
        <v>0</v>
      </c>
      <c r="M309" s="97">
        <v>0</v>
      </c>
      <c r="N309" s="9">
        <v>0</v>
      </c>
      <c r="O309" s="9">
        <v>0</v>
      </c>
    </row>
    <row r="310" spans="1:15" x14ac:dyDescent="0.25">
      <c r="A310" s="5" t="s">
        <v>203</v>
      </c>
      <c r="B310" s="4">
        <v>6</v>
      </c>
      <c r="C310" s="4">
        <v>0</v>
      </c>
      <c r="D310" s="4"/>
      <c r="E310" s="4">
        <v>633</v>
      </c>
      <c r="F310" s="5" t="s">
        <v>32</v>
      </c>
      <c r="G310" s="3" t="s">
        <v>85</v>
      </c>
      <c r="H310" s="7">
        <v>0</v>
      </c>
      <c r="I310" s="9">
        <v>0</v>
      </c>
      <c r="J310" s="9">
        <v>800</v>
      </c>
      <c r="K310" s="97"/>
      <c r="L310" s="97">
        <v>800</v>
      </c>
      <c r="M310" s="97">
        <v>800</v>
      </c>
      <c r="N310" s="9">
        <v>800</v>
      </c>
      <c r="O310" s="9">
        <v>800</v>
      </c>
    </row>
    <row r="311" spans="1:15" x14ac:dyDescent="0.25">
      <c r="A311" s="5" t="s">
        <v>203</v>
      </c>
      <c r="B311" s="4">
        <v>6</v>
      </c>
      <c r="C311" s="4">
        <v>0</v>
      </c>
      <c r="D311" s="4"/>
      <c r="E311" s="4">
        <v>637</v>
      </c>
      <c r="F311" s="5" t="s">
        <v>39</v>
      </c>
      <c r="G311" s="3" t="s">
        <v>313</v>
      </c>
      <c r="H311" s="7">
        <v>500</v>
      </c>
      <c r="I311" s="9">
        <v>0</v>
      </c>
      <c r="J311" s="9">
        <v>1000</v>
      </c>
      <c r="K311" s="97"/>
      <c r="L311" s="97">
        <v>500</v>
      </c>
      <c r="M311" s="97">
        <v>500</v>
      </c>
      <c r="N311" s="9">
        <v>500</v>
      </c>
      <c r="O311" s="9">
        <v>500</v>
      </c>
    </row>
    <row r="312" spans="1:15" x14ac:dyDescent="0.25">
      <c r="A312" s="250" t="s">
        <v>314</v>
      </c>
      <c r="B312" s="242"/>
      <c r="C312" s="242"/>
      <c r="D312" s="242"/>
      <c r="E312" s="242"/>
      <c r="F312" s="242"/>
      <c r="G312" s="243"/>
      <c r="H312" s="7">
        <f t="shared" ref="H312:O312" si="16">SUM(H309:H311)</f>
        <v>500</v>
      </c>
      <c r="I312" s="9">
        <f t="shared" si="16"/>
        <v>0</v>
      </c>
      <c r="J312" s="9">
        <f t="shared" si="16"/>
        <v>1800</v>
      </c>
      <c r="K312" s="97">
        <f t="shared" si="16"/>
        <v>0</v>
      </c>
      <c r="L312" s="97">
        <f t="shared" si="16"/>
        <v>1300</v>
      </c>
      <c r="M312" s="97">
        <f t="shared" si="16"/>
        <v>1300</v>
      </c>
      <c r="N312" s="9">
        <f t="shared" si="16"/>
        <v>1300</v>
      </c>
      <c r="O312" s="9">
        <f t="shared" si="16"/>
        <v>1300</v>
      </c>
    </row>
    <row r="313" spans="1:15" x14ac:dyDescent="0.25">
      <c r="A313" s="219"/>
      <c r="B313" s="206"/>
      <c r="C313" s="206"/>
      <c r="D313" s="206"/>
      <c r="E313" s="206"/>
      <c r="F313" s="206"/>
      <c r="G313" s="206"/>
      <c r="H313" s="206"/>
      <c r="I313" s="206"/>
      <c r="J313" s="206"/>
      <c r="K313" s="206"/>
      <c r="L313" s="206"/>
      <c r="M313" s="206"/>
      <c r="N313" s="206"/>
      <c r="O313" s="220"/>
    </row>
    <row r="314" spans="1:15" x14ac:dyDescent="0.25">
      <c r="A314" s="203" t="s">
        <v>315</v>
      </c>
      <c r="B314" s="204"/>
      <c r="C314" s="204"/>
      <c r="D314" s="204"/>
      <c r="E314" s="204"/>
      <c r="F314" s="204"/>
      <c r="G314" s="205"/>
      <c r="H314" s="61">
        <f t="shared" ref="H314:O314" si="17">SUM(H305+H312)</f>
        <v>2053</v>
      </c>
      <c r="I314" s="65">
        <f t="shared" si="17"/>
        <v>1499.9</v>
      </c>
      <c r="J314" s="65">
        <f t="shared" si="17"/>
        <v>3853</v>
      </c>
      <c r="K314" s="100">
        <f t="shared" si="17"/>
        <v>0</v>
      </c>
      <c r="L314" s="100">
        <f t="shared" si="17"/>
        <v>3302</v>
      </c>
      <c r="M314" s="100">
        <f t="shared" si="17"/>
        <v>3302</v>
      </c>
      <c r="N314" s="65">
        <f t="shared" si="17"/>
        <v>3302</v>
      </c>
      <c r="O314" s="65">
        <f t="shared" si="17"/>
        <v>3302</v>
      </c>
    </row>
    <row r="315" spans="1:15" x14ac:dyDescent="0.25">
      <c r="A315" s="38"/>
      <c r="B315" s="39"/>
      <c r="C315" s="39"/>
      <c r="D315" s="39"/>
      <c r="E315" s="39"/>
      <c r="F315" s="38"/>
      <c r="G315" s="40"/>
      <c r="H315" s="90"/>
      <c r="I315" s="91"/>
      <c r="J315" s="91"/>
      <c r="K315" s="109"/>
      <c r="L315" s="91"/>
      <c r="M315" s="91"/>
      <c r="N315" s="91"/>
      <c r="O315" s="91"/>
    </row>
    <row r="316" spans="1:15" x14ac:dyDescent="0.25">
      <c r="A316" s="186" t="s">
        <v>257</v>
      </c>
      <c r="B316" s="187"/>
      <c r="C316" s="187"/>
      <c r="D316" s="187"/>
      <c r="E316" s="187"/>
      <c r="F316" s="187"/>
      <c r="G316" s="187"/>
      <c r="H316" s="187"/>
      <c r="I316" s="187"/>
      <c r="J316" s="187"/>
      <c r="K316" s="187"/>
      <c r="L316" s="187"/>
      <c r="M316" s="187"/>
      <c r="N316" s="187"/>
      <c r="O316" s="188"/>
    </row>
    <row r="317" spans="1:15" ht="9.9499999999999993" customHeight="1" x14ac:dyDescent="0.25">
      <c r="A317" s="189"/>
      <c r="B317" s="190"/>
      <c r="C317" s="190"/>
      <c r="D317" s="190"/>
      <c r="E317" s="190"/>
      <c r="F317" s="190"/>
      <c r="G317" s="190"/>
      <c r="H317" s="190"/>
      <c r="I317" s="190"/>
      <c r="J317" s="190"/>
      <c r="K317" s="190"/>
      <c r="L317" s="190"/>
      <c r="M317" s="190"/>
      <c r="N317" s="190"/>
      <c r="O317" s="191"/>
    </row>
    <row r="318" spans="1:15" x14ac:dyDescent="0.25">
      <c r="A318" s="192" t="s">
        <v>53</v>
      </c>
      <c r="B318" s="192" t="s">
        <v>54</v>
      </c>
      <c r="C318" s="192" t="s">
        <v>55</v>
      </c>
      <c r="D318" s="192" t="s">
        <v>56</v>
      </c>
      <c r="E318" s="192" t="s">
        <v>1</v>
      </c>
      <c r="F318" s="194" t="s">
        <v>134</v>
      </c>
      <c r="G318" s="196" t="s">
        <v>3</v>
      </c>
      <c r="H318" s="198" t="s">
        <v>5</v>
      </c>
      <c r="I318" s="198" t="s">
        <v>6</v>
      </c>
      <c r="J318" s="198" t="s">
        <v>57</v>
      </c>
      <c r="K318" s="200" t="s">
        <v>58</v>
      </c>
      <c r="L318" s="201"/>
      <c r="M318" s="202"/>
      <c r="N318" s="196" t="s">
        <v>60</v>
      </c>
      <c r="O318" s="196" t="s">
        <v>61</v>
      </c>
    </row>
    <row r="319" spans="1:15" ht="24.95" customHeight="1" x14ac:dyDescent="0.25">
      <c r="A319" s="193"/>
      <c r="B319" s="193"/>
      <c r="C319" s="193"/>
      <c r="D319" s="193"/>
      <c r="E319" s="193"/>
      <c r="F319" s="195"/>
      <c r="G319" s="197"/>
      <c r="H319" s="199"/>
      <c r="I319" s="199"/>
      <c r="J319" s="199"/>
      <c r="K319" s="160" t="s">
        <v>366</v>
      </c>
      <c r="L319" s="96">
        <v>41</v>
      </c>
      <c r="M319" s="96" t="s">
        <v>373</v>
      </c>
      <c r="N319" s="197"/>
      <c r="O319" s="197"/>
    </row>
    <row r="320" spans="1:15" s="56" customFormat="1" ht="9.9499999999999993" customHeight="1" x14ac:dyDescent="0.25">
      <c r="A320" s="45" t="s">
        <v>126</v>
      </c>
      <c r="B320" s="45" t="s">
        <v>127</v>
      </c>
      <c r="C320" s="45" t="s">
        <v>128</v>
      </c>
      <c r="D320" s="45" t="s">
        <v>129</v>
      </c>
      <c r="E320" s="45" t="s">
        <v>130</v>
      </c>
      <c r="F320" s="45" t="s">
        <v>131</v>
      </c>
      <c r="G320" s="45" t="s">
        <v>132</v>
      </c>
      <c r="H320" s="45">
        <v>1</v>
      </c>
      <c r="I320" s="45">
        <v>2</v>
      </c>
      <c r="J320" s="45">
        <v>3</v>
      </c>
      <c r="K320" s="102">
        <v>4</v>
      </c>
      <c r="L320" s="102">
        <v>5</v>
      </c>
      <c r="M320" s="102">
        <v>6</v>
      </c>
      <c r="N320" s="45">
        <v>7</v>
      </c>
      <c r="O320" s="45">
        <v>8</v>
      </c>
    </row>
    <row r="321" spans="1:15" x14ac:dyDescent="0.25">
      <c r="A321" s="5" t="s">
        <v>216</v>
      </c>
      <c r="B321" s="4">
        <v>1</v>
      </c>
      <c r="C321" s="4">
        <v>1</v>
      </c>
      <c r="D321" s="4">
        <v>1</v>
      </c>
      <c r="E321" s="4">
        <v>611</v>
      </c>
      <c r="F321" s="5"/>
      <c r="G321" s="3" t="s">
        <v>145</v>
      </c>
      <c r="H321" s="7">
        <v>54673</v>
      </c>
      <c r="I321" s="7">
        <v>62623.08</v>
      </c>
      <c r="J321" s="7">
        <v>62268</v>
      </c>
      <c r="K321" s="94"/>
      <c r="L321" s="94">
        <v>61242</v>
      </c>
      <c r="M321" s="94">
        <v>61242</v>
      </c>
      <c r="N321" s="7">
        <v>61242</v>
      </c>
      <c r="O321" s="7">
        <v>61242</v>
      </c>
    </row>
    <row r="322" spans="1:15" x14ac:dyDescent="0.25">
      <c r="A322" s="5" t="s">
        <v>216</v>
      </c>
      <c r="B322" s="4">
        <v>1</v>
      </c>
      <c r="C322" s="4">
        <v>1</v>
      </c>
      <c r="D322" s="4">
        <v>1</v>
      </c>
      <c r="E322" s="4">
        <v>614</v>
      </c>
      <c r="F322" s="5"/>
      <c r="G322" s="3" t="s">
        <v>64</v>
      </c>
      <c r="H322" s="7">
        <v>0</v>
      </c>
      <c r="I322" s="7">
        <v>0</v>
      </c>
      <c r="J322" s="7">
        <v>800</v>
      </c>
      <c r="K322" s="94"/>
      <c r="L322" s="94">
        <v>0</v>
      </c>
      <c r="M322" s="94">
        <v>0</v>
      </c>
      <c r="N322" s="7">
        <v>0</v>
      </c>
      <c r="O322" s="7">
        <v>0</v>
      </c>
    </row>
    <row r="323" spans="1:15" x14ac:dyDescent="0.25">
      <c r="A323" s="5" t="s">
        <v>216</v>
      </c>
      <c r="B323" s="4">
        <v>1</v>
      </c>
      <c r="C323" s="4">
        <v>1</v>
      </c>
      <c r="D323" s="4">
        <v>1</v>
      </c>
      <c r="E323" s="4">
        <v>621</v>
      </c>
      <c r="F323" s="5"/>
      <c r="G323" s="3" t="s">
        <v>217</v>
      </c>
      <c r="H323" s="7">
        <v>16836</v>
      </c>
      <c r="I323" s="7">
        <v>2184.1</v>
      </c>
      <c r="J323" s="7">
        <v>11928.82</v>
      </c>
      <c r="K323" s="94"/>
      <c r="L323" s="94">
        <v>21404</v>
      </c>
      <c r="M323" s="94">
        <v>21404</v>
      </c>
      <c r="N323" s="7">
        <v>21404</v>
      </c>
      <c r="O323" s="7">
        <v>21404</v>
      </c>
    </row>
    <row r="324" spans="1:15" x14ac:dyDescent="0.25">
      <c r="A324" s="5" t="s">
        <v>216</v>
      </c>
      <c r="B324" s="4">
        <v>1</v>
      </c>
      <c r="C324" s="4">
        <v>1</v>
      </c>
      <c r="D324" s="4">
        <v>1</v>
      </c>
      <c r="E324" s="4">
        <v>623</v>
      </c>
      <c r="F324" s="5"/>
      <c r="G324" s="3" t="s">
        <v>191</v>
      </c>
      <c r="H324" s="7">
        <v>0</v>
      </c>
      <c r="I324" s="7">
        <v>4194.57</v>
      </c>
      <c r="J324" s="7">
        <v>1979.29</v>
      </c>
      <c r="K324" s="94"/>
      <c r="L324" s="94">
        <v>0</v>
      </c>
      <c r="M324" s="94">
        <v>0</v>
      </c>
      <c r="N324" s="7">
        <v>0</v>
      </c>
      <c r="O324" s="7">
        <v>0</v>
      </c>
    </row>
    <row r="325" spans="1:15" x14ac:dyDescent="0.25">
      <c r="A325" s="5" t="s">
        <v>216</v>
      </c>
      <c r="B325" s="4">
        <v>1</v>
      </c>
      <c r="C325" s="4">
        <v>1</v>
      </c>
      <c r="D325" s="4">
        <v>1</v>
      </c>
      <c r="E325" s="4">
        <v>625</v>
      </c>
      <c r="F325" s="5" t="s">
        <v>12</v>
      </c>
      <c r="G325" s="3" t="s">
        <v>147</v>
      </c>
      <c r="H325" s="7">
        <v>0</v>
      </c>
      <c r="I325" s="7">
        <v>876.4</v>
      </c>
      <c r="J325" s="7">
        <v>407.92</v>
      </c>
      <c r="K325" s="94"/>
      <c r="L325" s="94">
        <v>0</v>
      </c>
      <c r="M325" s="94">
        <v>0</v>
      </c>
      <c r="N325" s="7">
        <v>0</v>
      </c>
      <c r="O325" s="7">
        <v>0</v>
      </c>
    </row>
    <row r="326" spans="1:15" x14ac:dyDescent="0.25">
      <c r="A326" s="5" t="s">
        <v>216</v>
      </c>
      <c r="B326" s="4">
        <v>1</v>
      </c>
      <c r="C326" s="4">
        <v>1</v>
      </c>
      <c r="D326" s="4">
        <v>1</v>
      </c>
      <c r="E326" s="4">
        <v>625</v>
      </c>
      <c r="F326" s="5" t="s">
        <v>14</v>
      </c>
      <c r="G326" s="3" t="s">
        <v>68</v>
      </c>
      <c r="H326" s="7">
        <v>0</v>
      </c>
      <c r="I326" s="7">
        <v>8767.48</v>
      </c>
      <c r="J326" s="7">
        <v>4080.84</v>
      </c>
      <c r="K326" s="94"/>
      <c r="L326" s="94">
        <v>0</v>
      </c>
      <c r="M326" s="94">
        <v>0</v>
      </c>
      <c r="N326" s="7">
        <v>0</v>
      </c>
      <c r="O326" s="7">
        <v>0</v>
      </c>
    </row>
    <row r="327" spans="1:15" x14ac:dyDescent="0.25">
      <c r="A327" s="5" t="s">
        <v>216</v>
      </c>
      <c r="B327" s="4">
        <v>1</v>
      </c>
      <c r="C327" s="4">
        <v>1</v>
      </c>
      <c r="D327" s="4">
        <v>1</v>
      </c>
      <c r="E327" s="4">
        <v>625</v>
      </c>
      <c r="F327" s="5" t="s">
        <v>10</v>
      </c>
      <c r="G327" s="3" t="s">
        <v>69</v>
      </c>
      <c r="H327" s="7">
        <v>0</v>
      </c>
      <c r="I327" s="7">
        <v>500.7</v>
      </c>
      <c r="J327" s="7">
        <v>233.06</v>
      </c>
      <c r="K327" s="94"/>
      <c r="L327" s="94">
        <v>0</v>
      </c>
      <c r="M327" s="94">
        <v>0</v>
      </c>
      <c r="N327" s="7">
        <v>0</v>
      </c>
      <c r="O327" s="7">
        <v>0</v>
      </c>
    </row>
    <row r="328" spans="1:15" x14ac:dyDescent="0.25">
      <c r="A328" s="5" t="s">
        <v>216</v>
      </c>
      <c r="B328" s="4">
        <v>1</v>
      </c>
      <c r="C328" s="4">
        <v>1</v>
      </c>
      <c r="D328" s="4">
        <v>1</v>
      </c>
      <c r="E328" s="4">
        <v>625</v>
      </c>
      <c r="F328" s="5" t="s">
        <v>24</v>
      </c>
      <c r="G328" s="3" t="s">
        <v>218</v>
      </c>
      <c r="H328" s="7">
        <v>0</v>
      </c>
      <c r="I328" s="7">
        <v>1878.52</v>
      </c>
      <c r="J328" s="7">
        <v>874.36</v>
      </c>
      <c r="K328" s="94"/>
      <c r="L328" s="94">
        <v>0</v>
      </c>
      <c r="M328" s="94">
        <v>0</v>
      </c>
      <c r="N328" s="7">
        <v>0</v>
      </c>
      <c r="O328" s="7">
        <v>0</v>
      </c>
    </row>
    <row r="329" spans="1:15" x14ac:dyDescent="0.25">
      <c r="A329" s="5" t="s">
        <v>216</v>
      </c>
      <c r="B329" s="4">
        <v>1</v>
      </c>
      <c r="C329" s="4">
        <v>1</v>
      </c>
      <c r="D329" s="4">
        <v>1</v>
      </c>
      <c r="E329" s="4">
        <v>625</v>
      </c>
      <c r="F329" s="5" t="s">
        <v>71</v>
      </c>
      <c r="G329" s="3" t="s">
        <v>72</v>
      </c>
      <c r="H329" s="7">
        <v>0</v>
      </c>
      <c r="I329" s="7">
        <v>626.03</v>
      </c>
      <c r="J329" s="7">
        <v>291.37</v>
      </c>
      <c r="K329" s="94"/>
      <c r="L329" s="94">
        <v>0</v>
      </c>
      <c r="M329" s="94">
        <v>0</v>
      </c>
      <c r="N329" s="7">
        <v>0</v>
      </c>
      <c r="O329" s="7">
        <v>0</v>
      </c>
    </row>
    <row r="330" spans="1:15" x14ac:dyDescent="0.25">
      <c r="A330" s="5" t="s">
        <v>216</v>
      </c>
      <c r="B330" s="4">
        <v>1</v>
      </c>
      <c r="C330" s="4">
        <v>1</v>
      </c>
      <c r="D330" s="4">
        <v>1</v>
      </c>
      <c r="E330" s="4">
        <v>625</v>
      </c>
      <c r="F330" s="5" t="s">
        <v>73</v>
      </c>
      <c r="G330" s="3" t="s">
        <v>74</v>
      </c>
      <c r="H330" s="7">
        <v>0</v>
      </c>
      <c r="I330" s="7">
        <v>2974.4</v>
      </c>
      <c r="J330" s="7">
        <v>1384.45</v>
      </c>
      <c r="K330" s="94"/>
      <c r="L330" s="94">
        <v>0</v>
      </c>
      <c r="M330" s="94">
        <v>0</v>
      </c>
      <c r="N330" s="7">
        <v>0</v>
      </c>
      <c r="O330" s="7">
        <v>0</v>
      </c>
    </row>
    <row r="331" spans="1:15" x14ac:dyDescent="0.25">
      <c r="A331" s="5" t="s">
        <v>216</v>
      </c>
      <c r="B331" s="4">
        <v>1</v>
      </c>
      <c r="C331" s="4">
        <v>1</v>
      </c>
      <c r="D331" s="4">
        <v>1</v>
      </c>
      <c r="E331" s="4">
        <v>627</v>
      </c>
      <c r="F331" s="5"/>
      <c r="G331" s="3" t="s">
        <v>148</v>
      </c>
      <c r="H331" s="7">
        <v>0</v>
      </c>
      <c r="I331" s="7">
        <v>1244.3900000000001</v>
      </c>
      <c r="J331" s="7">
        <v>582.89</v>
      </c>
      <c r="K331" s="94"/>
      <c r="L331" s="94">
        <v>0</v>
      </c>
      <c r="M331" s="94">
        <v>0</v>
      </c>
      <c r="N331" s="7">
        <v>0</v>
      </c>
      <c r="O331" s="7">
        <v>0</v>
      </c>
    </row>
    <row r="332" spans="1:15" x14ac:dyDescent="0.25">
      <c r="A332" s="5" t="s">
        <v>216</v>
      </c>
      <c r="B332" s="4">
        <v>1</v>
      </c>
      <c r="C332" s="4">
        <v>1</v>
      </c>
      <c r="D332" s="4">
        <v>1</v>
      </c>
      <c r="E332" s="4">
        <v>632</v>
      </c>
      <c r="F332" s="5" t="s">
        <v>12</v>
      </c>
      <c r="G332" s="3" t="s">
        <v>77</v>
      </c>
      <c r="H332" s="7">
        <v>5000</v>
      </c>
      <c r="I332" s="7">
        <v>5037.84</v>
      </c>
      <c r="J332" s="7">
        <v>5000</v>
      </c>
      <c r="K332" s="94"/>
      <c r="L332" s="94">
        <v>6500</v>
      </c>
      <c r="M332" s="94">
        <v>6500</v>
      </c>
      <c r="N332" s="7">
        <v>8000</v>
      </c>
      <c r="O332" s="7">
        <v>8000</v>
      </c>
    </row>
    <row r="333" spans="1:15" x14ac:dyDescent="0.25">
      <c r="A333" s="5" t="s">
        <v>216</v>
      </c>
      <c r="B333" s="4">
        <v>1</v>
      </c>
      <c r="C333" s="4">
        <v>1</v>
      </c>
      <c r="D333" s="4">
        <v>1</v>
      </c>
      <c r="E333" s="4">
        <v>632</v>
      </c>
      <c r="F333" s="5" t="s">
        <v>14</v>
      </c>
      <c r="G333" s="3" t="s">
        <v>219</v>
      </c>
      <c r="H333" s="7">
        <v>500</v>
      </c>
      <c r="I333" s="7">
        <v>349.38</v>
      </c>
      <c r="J333" s="7">
        <v>500</v>
      </c>
      <c r="K333" s="94"/>
      <c r="L333" s="94">
        <v>500</v>
      </c>
      <c r="M333" s="94">
        <v>500</v>
      </c>
      <c r="N333" s="7">
        <v>500</v>
      </c>
      <c r="O333" s="7">
        <v>500</v>
      </c>
    </row>
    <row r="334" spans="1:15" x14ac:dyDescent="0.25">
      <c r="A334" s="5" t="s">
        <v>216</v>
      </c>
      <c r="B334" s="4">
        <v>1</v>
      </c>
      <c r="C334" s="4">
        <v>1</v>
      </c>
      <c r="D334" s="4">
        <v>1</v>
      </c>
      <c r="E334" s="4">
        <v>632</v>
      </c>
      <c r="F334" s="5" t="s">
        <v>71</v>
      </c>
      <c r="G334" s="3" t="s">
        <v>81</v>
      </c>
      <c r="H334" s="7">
        <v>300</v>
      </c>
      <c r="I334" s="7">
        <v>524.16999999999996</v>
      </c>
      <c r="J334" s="7">
        <v>380</v>
      </c>
      <c r="K334" s="94"/>
      <c r="L334" s="94">
        <v>500</v>
      </c>
      <c r="M334" s="94">
        <v>500</v>
      </c>
      <c r="N334" s="7">
        <v>500</v>
      </c>
      <c r="O334" s="7">
        <v>500</v>
      </c>
    </row>
    <row r="335" spans="1:15" x14ac:dyDescent="0.25">
      <c r="A335" s="5" t="s">
        <v>216</v>
      </c>
      <c r="B335" s="4">
        <v>1</v>
      </c>
      <c r="C335" s="4">
        <v>1</v>
      </c>
      <c r="D335" s="4">
        <v>1</v>
      </c>
      <c r="E335" s="4">
        <v>633</v>
      </c>
      <c r="F335" s="5" t="s">
        <v>12</v>
      </c>
      <c r="G335" s="3" t="s">
        <v>82</v>
      </c>
      <c r="H335" s="7">
        <v>1550</v>
      </c>
      <c r="I335" s="7">
        <v>243.4</v>
      </c>
      <c r="J335" s="7">
        <v>1500</v>
      </c>
      <c r="K335" s="94"/>
      <c r="L335" s="94">
        <v>1000</v>
      </c>
      <c r="M335" s="94">
        <v>1000</v>
      </c>
      <c r="N335" s="7">
        <v>1000</v>
      </c>
      <c r="O335" s="7">
        <v>1000</v>
      </c>
    </row>
    <row r="336" spans="1:15" x14ac:dyDescent="0.25">
      <c r="A336" s="5" t="s">
        <v>216</v>
      </c>
      <c r="B336" s="4">
        <v>1</v>
      </c>
      <c r="C336" s="4">
        <v>1</v>
      </c>
      <c r="D336" s="4">
        <v>1</v>
      </c>
      <c r="E336" s="4">
        <v>633</v>
      </c>
      <c r="F336" s="5" t="s">
        <v>14</v>
      </c>
      <c r="G336" s="3" t="s">
        <v>83</v>
      </c>
      <c r="H336" s="7">
        <v>0</v>
      </c>
      <c r="I336" s="7">
        <v>580.25</v>
      </c>
      <c r="J336" s="7">
        <v>1500</v>
      </c>
      <c r="K336" s="94"/>
      <c r="L336" s="94">
        <v>500</v>
      </c>
      <c r="M336" s="94">
        <v>500</v>
      </c>
      <c r="N336" s="7">
        <v>500</v>
      </c>
      <c r="O336" s="7">
        <v>500</v>
      </c>
    </row>
    <row r="337" spans="1:16" x14ac:dyDescent="0.25">
      <c r="A337" s="5" t="s">
        <v>216</v>
      </c>
      <c r="B337" s="4">
        <v>1</v>
      </c>
      <c r="C337" s="4">
        <v>1</v>
      </c>
      <c r="D337" s="4">
        <v>1</v>
      </c>
      <c r="E337" s="4">
        <v>633</v>
      </c>
      <c r="F337" s="5" t="s">
        <v>32</v>
      </c>
      <c r="G337" s="3" t="s">
        <v>85</v>
      </c>
      <c r="H337" s="7">
        <v>450</v>
      </c>
      <c r="I337" s="7">
        <v>1131.28</v>
      </c>
      <c r="J337" s="7">
        <v>1417</v>
      </c>
      <c r="K337" s="94"/>
      <c r="L337" s="94">
        <v>1200</v>
      </c>
      <c r="M337" s="94">
        <v>1200</v>
      </c>
      <c r="N337" s="7">
        <v>1200</v>
      </c>
      <c r="O337" s="7">
        <v>1200</v>
      </c>
    </row>
    <row r="338" spans="1:16" ht="23.25" x14ac:dyDescent="0.25">
      <c r="A338" s="5" t="s">
        <v>216</v>
      </c>
      <c r="B338" s="4">
        <v>1</v>
      </c>
      <c r="C338" s="4">
        <v>1</v>
      </c>
      <c r="D338" s="4">
        <v>1</v>
      </c>
      <c r="E338" s="4">
        <v>633</v>
      </c>
      <c r="F338" s="5" t="s">
        <v>87</v>
      </c>
      <c r="G338" s="6" t="s">
        <v>221</v>
      </c>
      <c r="H338" s="7">
        <v>100</v>
      </c>
      <c r="I338" s="7">
        <v>1534.1</v>
      </c>
      <c r="J338" s="7">
        <v>1800</v>
      </c>
      <c r="K338" s="94">
        <v>600</v>
      </c>
      <c r="L338" s="94">
        <v>400</v>
      </c>
      <c r="M338" s="94">
        <v>1000</v>
      </c>
      <c r="N338" s="7">
        <v>1000</v>
      </c>
      <c r="O338" s="7">
        <v>1000</v>
      </c>
    </row>
    <row r="339" spans="1:16" ht="34.5" x14ac:dyDescent="0.25">
      <c r="A339" s="5" t="s">
        <v>216</v>
      </c>
      <c r="B339" s="4">
        <v>1</v>
      </c>
      <c r="C339" s="4">
        <v>1</v>
      </c>
      <c r="D339" s="4">
        <v>1</v>
      </c>
      <c r="E339" s="4">
        <v>635</v>
      </c>
      <c r="F339" s="5" t="s">
        <v>71</v>
      </c>
      <c r="G339" s="6" t="s">
        <v>220</v>
      </c>
      <c r="H339" s="7">
        <v>100</v>
      </c>
      <c r="I339" s="7">
        <v>52</v>
      </c>
      <c r="J339" s="7">
        <v>100</v>
      </c>
      <c r="K339" s="94"/>
      <c r="L339" s="94">
        <v>100</v>
      </c>
      <c r="M339" s="94">
        <v>100</v>
      </c>
      <c r="N339" s="7">
        <v>100</v>
      </c>
      <c r="O339" s="7">
        <v>100</v>
      </c>
    </row>
    <row r="340" spans="1:16" ht="23.25" x14ac:dyDescent="0.25">
      <c r="A340" s="5" t="s">
        <v>216</v>
      </c>
      <c r="B340" s="4">
        <v>1</v>
      </c>
      <c r="C340" s="4">
        <v>1</v>
      </c>
      <c r="D340" s="4">
        <v>1</v>
      </c>
      <c r="E340" s="4">
        <v>635</v>
      </c>
      <c r="F340" s="5" t="s">
        <v>32</v>
      </c>
      <c r="G340" s="6" t="s">
        <v>197</v>
      </c>
      <c r="H340" s="7">
        <v>2500</v>
      </c>
      <c r="I340" s="7">
        <v>594.4</v>
      </c>
      <c r="J340" s="7">
        <v>1900</v>
      </c>
      <c r="K340" s="94"/>
      <c r="L340" s="94">
        <v>1500</v>
      </c>
      <c r="M340" s="94">
        <v>1500</v>
      </c>
      <c r="N340" s="7">
        <v>1500</v>
      </c>
      <c r="O340" s="7">
        <v>1500</v>
      </c>
    </row>
    <row r="341" spans="1:16" x14ac:dyDescent="0.25">
      <c r="A341" s="5" t="s">
        <v>216</v>
      </c>
      <c r="B341" s="4">
        <v>1</v>
      </c>
      <c r="C341" s="4">
        <v>1</v>
      </c>
      <c r="D341" s="4">
        <v>1</v>
      </c>
      <c r="E341" s="4">
        <v>635</v>
      </c>
      <c r="F341" s="5" t="s">
        <v>87</v>
      </c>
      <c r="G341" s="6" t="s">
        <v>223</v>
      </c>
      <c r="H341" s="7">
        <v>0</v>
      </c>
      <c r="I341" s="7">
        <v>0</v>
      </c>
      <c r="J341" s="7">
        <v>100</v>
      </c>
      <c r="K341" s="94"/>
      <c r="L341" s="94">
        <v>250</v>
      </c>
      <c r="M341" s="94">
        <v>250</v>
      </c>
      <c r="N341" s="7">
        <v>250</v>
      </c>
      <c r="O341" s="7">
        <v>250</v>
      </c>
      <c r="P341" s="119"/>
    </row>
    <row r="342" spans="1:16" x14ac:dyDescent="0.25">
      <c r="A342" s="5" t="s">
        <v>216</v>
      </c>
      <c r="B342" s="4">
        <v>1</v>
      </c>
      <c r="C342" s="4">
        <v>1</v>
      </c>
      <c r="D342" s="4">
        <v>1</v>
      </c>
      <c r="E342" s="4">
        <v>637</v>
      </c>
      <c r="F342" s="5" t="s">
        <v>12</v>
      </c>
      <c r="G342" s="3" t="s">
        <v>222</v>
      </c>
      <c r="H342" s="7">
        <v>0</v>
      </c>
      <c r="I342" s="7">
        <v>0</v>
      </c>
      <c r="J342" s="7">
        <v>150</v>
      </c>
      <c r="K342" s="94"/>
      <c r="L342" s="94">
        <v>0</v>
      </c>
      <c r="M342" s="94">
        <v>0</v>
      </c>
      <c r="N342" s="7">
        <v>0</v>
      </c>
      <c r="O342" s="7">
        <v>0</v>
      </c>
    </row>
    <row r="343" spans="1:16" x14ac:dyDescent="0.25">
      <c r="A343" s="5" t="s">
        <v>216</v>
      </c>
      <c r="B343" s="4">
        <v>1</v>
      </c>
      <c r="C343" s="4">
        <v>1</v>
      </c>
      <c r="D343" s="4">
        <v>1</v>
      </c>
      <c r="E343" s="4">
        <v>637</v>
      </c>
      <c r="F343" s="5" t="s">
        <v>24</v>
      </c>
      <c r="G343" s="3" t="s">
        <v>106</v>
      </c>
      <c r="H343" s="7">
        <v>0</v>
      </c>
      <c r="I343" s="7">
        <v>134.36000000000001</v>
      </c>
      <c r="J343" s="7">
        <v>500</v>
      </c>
      <c r="K343" s="94"/>
      <c r="L343" s="94">
        <v>500</v>
      </c>
      <c r="M343" s="94">
        <v>500</v>
      </c>
      <c r="N343" s="7">
        <v>500</v>
      </c>
      <c r="O343" s="7">
        <v>500</v>
      </c>
    </row>
    <row r="344" spans="1:16" x14ac:dyDescent="0.25">
      <c r="A344" s="5" t="s">
        <v>216</v>
      </c>
      <c r="B344" s="4">
        <v>1</v>
      </c>
      <c r="C344" s="4">
        <v>1</v>
      </c>
      <c r="D344" s="4">
        <v>1</v>
      </c>
      <c r="E344" s="4">
        <v>637</v>
      </c>
      <c r="F344" s="5" t="s">
        <v>93</v>
      </c>
      <c r="G344" s="3" t="s">
        <v>224</v>
      </c>
      <c r="H344" s="7">
        <v>550</v>
      </c>
      <c r="I344" s="7">
        <v>470.09</v>
      </c>
      <c r="J344" s="7">
        <v>550</v>
      </c>
      <c r="K344" s="94"/>
      <c r="L344" s="94">
        <v>550</v>
      </c>
      <c r="M344" s="94">
        <v>550</v>
      </c>
      <c r="N344" s="7">
        <v>550</v>
      </c>
      <c r="O344" s="7">
        <v>550</v>
      </c>
    </row>
    <row r="345" spans="1:16" x14ac:dyDescent="0.25">
      <c r="A345" s="5" t="s">
        <v>216</v>
      </c>
      <c r="B345" s="4">
        <v>1</v>
      </c>
      <c r="C345" s="4">
        <v>1</v>
      </c>
      <c r="D345" s="4">
        <v>1</v>
      </c>
      <c r="E345" s="4">
        <v>633</v>
      </c>
      <c r="F345" s="5" t="s">
        <v>42</v>
      </c>
      <c r="G345" s="3" t="s">
        <v>330</v>
      </c>
      <c r="H345" s="7">
        <v>500</v>
      </c>
      <c r="I345" s="7">
        <v>0</v>
      </c>
      <c r="J345" s="7">
        <v>9980.4</v>
      </c>
      <c r="K345" s="94"/>
      <c r="L345" s="94">
        <v>0</v>
      </c>
      <c r="M345" s="94">
        <v>0</v>
      </c>
      <c r="N345" s="7">
        <v>0</v>
      </c>
      <c r="O345" s="7">
        <v>0</v>
      </c>
    </row>
    <row r="346" spans="1:16" x14ac:dyDescent="0.25">
      <c r="A346" s="5" t="s">
        <v>216</v>
      </c>
      <c r="B346" s="4">
        <v>1</v>
      </c>
      <c r="C346" s="4">
        <v>1</v>
      </c>
      <c r="D346" s="4">
        <v>1</v>
      </c>
      <c r="E346" s="4">
        <v>633</v>
      </c>
      <c r="F346" s="5" t="s">
        <v>42</v>
      </c>
      <c r="G346" s="3" t="s">
        <v>332</v>
      </c>
      <c r="H346" s="7">
        <v>14000</v>
      </c>
      <c r="I346" s="7">
        <v>13696.7</v>
      </c>
      <c r="J346" s="7">
        <v>7500</v>
      </c>
      <c r="K346" s="94">
        <v>14000</v>
      </c>
      <c r="L346" s="94">
        <v>0</v>
      </c>
      <c r="M346" s="94">
        <v>14000</v>
      </c>
      <c r="N346" s="7">
        <v>14000</v>
      </c>
      <c r="O346" s="7">
        <v>14000</v>
      </c>
    </row>
    <row r="347" spans="1:16" x14ac:dyDescent="0.25">
      <c r="A347" s="203" t="s">
        <v>225</v>
      </c>
      <c r="B347" s="204"/>
      <c r="C347" s="204"/>
      <c r="D347" s="204"/>
      <c r="E347" s="204"/>
      <c r="F347" s="204"/>
      <c r="G347" s="205"/>
      <c r="H347" s="61">
        <f t="shared" ref="H347:O347" si="18">SUM(H321:H346)</f>
        <v>97059</v>
      </c>
      <c r="I347" s="61">
        <f t="shared" si="18"/>
        <v>110217.63999999997</v>
      </c>
      <c r="J347" s="61">
        <f t="shared" si="18"/>
        <v>117708.39999999998</v>
      </c>
      <c r="K347" s="95">
        <f t="shared" si="18"/>
        <v>14600</v>
      </c>
      <c r="L347" s="95">
        <f t="shared" si="18"/>
        <v>96146</v>
      </c>
      <c r="M347" s="95">
        <f t="shared" si="18"/>
        <v>110746</v>
      </c>
      <c r="N347" s="61">
        <f t="shared" si="18"/>
        <v>112246</v>
      </c>
      <c r="O347" s="61">
        <f t="shared" si="18"/>
        <v>112246</v>
      </c>
    </row>
    <row r="348" spans="1:16" x14ac:dyDescent="0.25">
      <c r="A348" s="206"/>
      <c r="B348" s="206"/>
      <c r="C348" s="206"/>
      <c r="D348" s="206"/>
      <c r="E348" s="206"/>
      <c r="F348" s="206"/>
      <c r="G348" s="206"/>
      <c r="H348" s="206"/>
      <c r="I348" s="206"/>
      <c r="J348" s="206"/>
      <c r="K348" s="206"/>
      <c r="L348" s="206"/>
      <c r="M348" s="206"/>
      <c r="N348" s="206"/>
      <c r="O348" s="206"/>
    </row>
    <row r="349" spans="1:16" x14ac:dyDescent="0.25">
      <c r="A349" s="216" t="s">
        <v>256</v>
      </c>
      <c r="B349" s="240"/>
      <c r="C349" s="240"/>
      <c r="D349" s="240"/>
      <c r="E349" s="240"/>
      <c r="F349" s="240"/>
      <c r="G349" s="240"/>
      <c r="H349" s="240"/>
      <c r="I349" s="240"/>
      <c r="J349" s="240"/>
      <c r="K349" s="240"/>
      <c r="L349" s="240"/>
      <c r="M349" s="240"/>
      <c r="N349" s="240"/>
      <c r="O349" s="241"/>
    </row>
    <row r="350" spans="1:16" ht="9.9499999999999993" customHeight="1" x14ac:dyDescent="0.25">
      <c r="A350" s="219"/>
      <c r="B350" s="206"/>
      <c r="C350" s="206"/>
      <c r="D350" s="206"/>
      <c r="E350" s="206"/>
      <c r="F350" s="206"/>
      <c r="G350" s="206"/>
      <c r="H350" s="206"/>
      <c r="I350" s="206"/>
      <c r="J350" s="206"/>
      <c r="K350" s="206"/>
      <c r="L350" s="206"/>
      <c r="M350" s="206"/>
      <c r="N350" s="206"/>
      <c r="O350" s="220"/>
    </row>
    <row r="351" spans="1:16" x14ac:dyDescent="0.25">
      <c r="A351" s="214" t="s">
        <v>226</v>
      </c>
      <c r="B351" s="192" t="s">
        <v>227</v>
      </c>
      <c r="C351" s="192" t="s">
        <v>133</v>
      </c>
      <c r="D351" s="192" t="s">
        <v>56</v>
      </c>
      <c r="E351" s="192" t="s">
        <v>1</v>
      </c>
      <c r="F351" s="212" t="s">
        <v>2</v>
      </c>
      <c r="G351" s="196" t="s">
        <v>173</v>
      </c>
      <c r="H351" s="198" t="s">
        <v>5</v>
      </c>
      <c r="I351" s="198" t="s">
        <v>6</v>
      </c>
      <c r="J351" s="198" t="s">
        <v>57</v>
      </c>
      <c r="K351" s="200" t="s">
        <v>58</v>
      </c>
      <c r="L351" s="201"/>
      <c r="M351" s="202"/>
      <c r="N351" s="196" t="s">
        <v>60</v>
      </c>
      <c r="O351" s="196" t="s">
        <v>61</v>
      </c>
    </row>
    <row r="352" spans="1:16" ht="9.9499999999999993" customHeight="1" x14ac:dyDescent="0.25">
      <c r="A352" s="215"/>
      <c r="B352" s="193"/>
      <c r="C352" s="193"/>
      <c r="D352" s="193"/>
      <c r="E352" s="193"/>
      <c r="F352" s="213"/>
      <c r="G352" s="197"/>
      <c r="H352" s="199"/>
      <c r="I352" s="199"/>
      <c r="J352" s="199"/>
      <c r="K352" s="96">
        <v>111</v>
      </c>
      <c r="L352" s="96">
        <v>41</v>
      </c>
      <c r="M352" s="96" t="s">
        <v>59</v>
      </c>
      <c r="N352" s="197"/>
      <c r="O352" s="197"/>
    </row>
    <row r="353" spans="1:15" s="23" customFormat="1" ht="9.9499999999999993" customHeight="1" x14ac:dyDescent="0.25">
      <c r="A353" s="32" t="s">
        <v>126</v>
      </c>
      <c r="B353" s="33" t="s">
        <v>127</v>
      </c>
      <c r="C353" s="33" t="s">
        <v>128</v>
      </c>
      <c r="D353" s="33" t="s">
        <v>129</v>
      </c>
      <c r="E353" s="33" t="s">
        <v>130</v>
      </c>
      <c r="F353" s="32" t="s">
        <v>131</v>
      </c>
      <c r="G353" s="33" t="s">
        <v>132</v>
      </c>
      <c r="H353" s="33">
        <v>1</v>
      </c>
      <c r="I353" s="33">
        <v>2</v>
      </c>
      <c r="J353" s="33">
        <v>3</v>
      </c>
      <c r="K353" s="93">
        <v>4</v>
      </c>
      <c r="L353" s="93">
        <v>5</v>
      </c>
      <c r="M353" s="93">
        <v>6</v>
      </c>
      <c r="N353" s="33">
        <v>7</v>
      </c>
      <c r="O353" s="33">
        <v>8</v>
      </c>
    </row>
    <row r="354" spans="1:15" x14ac:dyDescent="0.25">
      <c r="A354" s="5" t="s">
        <v>216</v>
      </c>
      <c r="B354" s="4">
        <v>1</v>
      </c>
      <c r="C354" s="4">
        <v>2</v>
      </c>
      <c r="D354" s="4">
        <v>1</v>
      </c>
      <c r="E354" s="4">
        <v>611</v>
      </c>
      <c r="F354" s="5"/>
      <c r="G354" s="3" t="s">
        <v>63</v>
      </c>
      <c r="H354" s="7">
        <v>78469</v>
      </c>
      <c r="I354" s="7">
        <v>21703.64</v>
      </c>
      <c r="J354" s="7">
        <v>0</v>
      </c>
      <c r="K354" s="94">
        <v>0</v>
      </c>
      <c r="L354" s="94">
        <v>0</v>
      </c>
      <c r="M354" s="94">
        <v>0</v>
      </c>
      <c r="N354" s="7">
        <v>0</v>
      </c>
      <c r="O354" s="7">
        <v>0</v>
      </c>
    </row>
    <row r="355" spans="1:15" x14ac:dyDescent="0.25">
      <c r="A355" s="5" t="s">
        <v>216</v>
      </c>
      <c r="B355" s="4">
        <v>1</v>
      </c>
      <c r="C355" s="4">
        <v>2</v>
      </c>
      <c r="D355" s="4">
        <v>1</v>
      </c>
      <c r="E355" s="4">
        <v>625</v>
      </c>
      <c r="F355" s="5"/>
      <c r="G355" s="3" t="s">
        <v>317</v>
      </c>
      <c r="H355" s="7">
        <v>24164</v>
      </c>
      <c r="I355" s="7">
        <v>7608.9</v>
      </c>
      <c r="J355" s="7">
        <v>0</v>
      </c>
      <c r="K355" s="94">
        <v>0</v>
      </c>
      <c r="L355" s="94">
        <v>0</v>
      </c>
      <c r="M355" s="94">
        <v>0</v>
      </c>
      <c r="N355" s="7">
        <v>0</v>
      </c>
      <c r="O355" s="7">
        <v>0</v>
      </c>
    </row>
    <row r="356" spans="1:15" x14ac:dyDescent="0.25">
      <c r="A356" s="5" t="s">
        <v>216</v>
      </c>
      <c r="B356" s="4">
        <v>0</v>
      </c>
      <c r="C356" s="4">
        <v>2</v>
      </c>
      <c r="D356" s="4">
        <v>1</v>
      </c>
      <c r="E356" s="4">
        <v>632</v>
      </c>
      <c r="F356" s="5" t="s">
        <v>12</v>
      </c>
      <c r="G356" s="3" t="s">
        <v>316</v>
      </c>
      <c r="H356" s="7">
        <v>11000</v>
      </c>
      <c r="I356" s="7">
        <v>8305.1200000000008</v>
      </c>
      <c r="J356" s="7">
        <v>10000</v>
      </c>
      <c r="K356" s="94">
        <v>11000</v>
      </c>
      <c r="L356" s="94">
        <v>0</v>
      </c>
      <c r="M356" s="94">
        <v>11000</v>
      </c>
      <c r="N356" s="7">
        <v>13500</v>
      </c>
      <c r="O356" s="7">
        <v>13500</v>
      </c>
    </row>
    <row r="357" spans="1:15" x14ac:dyDescent="0.25">
      <c r="A357" s="5" t="s">
        <v>216</v>
      </c>
      <c r="B357" s="4">
        <v>1</v>
      </c>
      <c r="C357" s="4">
        <v>2</v>
      </c>
      <c r="D357" s="4">
        <v>1</v>
      </c>
      <c r="E357" s="4">
        <v>632</v>
      </c>
      <c r="F357" s="5" t="s">
        <v>14</v>
      </c>
      <c r="G357" s="3" t="s">
        <v>228</v>
      </c>
      <c r="H357" s="7">
        <v>1200</v>
      </c>
      <c r="I357" s="7">
        <v>536.61</v>
      </c>
      <c r="J357" s="7">
        <v>1200</v>
      </c>
      <c r="K357" s="94">
        <v>1200</v>
      </c>
      <c r="L357" s="94">
        <v>0</v>
      </c>
      <c r="M357" s="94">
        <v>1200</v>
      </c>
      <c r="N357" s="7">
        <v>1200</v>
      </c>
      <c r="O357" s="7">
        <v>1200</v>
      </c>
    </row>
    <row r="358" spans="1:15" x14ac:dyDescent="0.25">
      <c r="A358" s="5" t="s">
        <v>216</v>
      </c>
      <c r="B358" s="4">
        <v>1</v>
      </c>
      <c r="C358" s="4">
        <v>2</v>
      </c>
      <c r="D358" s="4">
        <v>1</v>
      </c>
      <c r="E358" s="4">
        <v>632</v>
      </c>
      <c r="F358" s="5" t="s">
        <v>10</v>
      </c>
      <c r="G358" s="3" t="s">
        <v>318</v>
      </c>
      <c r="H358" s="7">
        <v>700</v>
      </c>
      <c r="I358" s="7">
        <v>0</v>
      </c>
      <c r="J358" s="7">
        <v>0</v>
      </c>
      <c r="K358" s="94">
        <v>0</v>
      </c>
      <c r="L358" s="94">
        <v>0</v>
      </c>
      <c r="M358" s="94">
        <v>0</v>
      </c>
      <c r="N358" s="7">
        <v>0</v>
      </c>
      <c r="O358" s="7">
        <v>0</v>
      </c>
    </row>
    <row r="359" spans="1:15" x14ac:dyDescent="0.25">
      <c r="A359" s="5" t="s">
        <v>216</v>
      </c>
      <c r="B359" s="4">
        <v>1</v>
      </c>
      <c r="C359" s="4">
        <v>2</v>
      </c>
      <c r="D359" s="4">
        <v>1</v>
      </c>
      <c r="E359" s="4">
        <v>632</v>
      </c>
      <c r="F359" s="5" t="s">
        <v>24</v>
      </c>
      <c r="G359" s="3" t="s">
        <v>229</v>
      </c>
      <c r="H359" s="7">
        <v>0</v>
      </c>
      <c r="I359" s="7">
        <v>257.52</v>
      </c>
      <c r="J359" s="7">
        <v>300</v>
      </c>
      <c r="K359" s="94">
        <v>300</v>
      </c>
      <c r="L359" s="94">
        <v>0</v>
      </c>
      <c r="M359" s="94">
        <v>300</v>
      </c>
      <c r="N359" s="7">
        <v>700</v>
      </c>
      <c r="O359" s="7">
        <v>700</v>
      </c>
    </row>
    <row r="360" spans="1:15" x14ac:dyDescent="0.25">
      <c r="A360" s="5" t="s">
        <v>216</v>
      </c>
      <c r="B360" s="4">
        <v>1</v>
      </c>
      <c r="C360" s="4">
        <v>2</v>
      </c>
      <c r="D360" s="4">
        <v>1</v>
      </c>
      <c r="E360" s="4">
        <v>633</v>
      </c>
      <c r="F360" s="5" t="s">
        <v>12</v>
      </c>
      <c r="G360" s="3" t="s">
        <v>82</v>
      </c>
      <c r="H360" s="7">
        <v>787</v>
      </c>
      <c r="I360" s="7">
        <v>0</v>
      </c>
      <c r="J360" s="7">
        <v>0</v>
      </c>
      <c r="K360" s="94">
        <v>0</v>
      </c>
      <c r="L360" s="94">
        <v>0</v>
      </c>
      <c r="M360" s="94">
        <v>0</v>
      </c>
      <c r="N360" s="7">
        <v>0</v>
      </c>
      <c r="O360" s="7">
        <v>0</v>
      </c>
    </row>
    <row r="361" spans="1:15" x14ac:dyDescent="0.25">
      <c r="A361" s="5" t="s">
        <v>216</v>
      </c>
      <c r="B361" s="4">
        <v>1</v>
      </c>
      <c r="C361" s="4">
        <v>2</v>
      </c>
      <c r="D361" s="4">
        <v>1</v>
      </c>
      <c r="E361" s="4">
        <v>633</v>
      </c>
      <c r="F361" s="5" t="s">
        <v>14</v>
      </c>
      <c r="G361" s="3" t="s">
        <v>83</v>
      </c>
      <c r="H361" s="7">
        <v>0</v>
      </c>
      <c r="I361" s="7">
        <v>0</v>
      </c>
      <c r="J361" s="7">
        <v>0</v>
      </c>
      <c r="K361" s="94">
        <v>0</v>
      </c>
      <c r="L361" s="94">
        <v>0</v>
      </c>
      <c r="M361" s="94">
        <v>0</v>
      </c>
      <c r="N361" s="7">
        <v>0</v>
      </c>
      <c r="O361" s="7">
        <v>0</v>
      </c>
    </row>
    <row r="362" spans="1:15" x14ac:dyDescent="0.25">
      <c r="A362" s="5" t="s">
        <v>216</v>
      </c>
      <c r="B362" s="4">
        <v>1</v>
      </c>
      <c r="C362" s="4">
        <v>2</v>
      </c>
      <c r="D362" s="4">
        <v>1</v>
      </c>
      <c r="E362" s="4">
        <v>633</v>
      </c>
      <c r="F362" s="5" t="s">
        <v>32</v>
      </c>
      <c r="G362" s="3" t="s">
        <v>230</v>
      </c>
      <c r="H362" s="7">
        <v>1200</v>
      </c>
      <c r="I362" s="7">
        <v>1848.52</v>
      </c>
      <c r="J362" s="7">
        <v>1200</v>
      </c>
      <c r="K362" s="94">
        <v>2000</v>
      </c>
      <c r="L362" s="94">
        <v>0</v>
      </c>
      <c r="M362" s="94">
        <v>2000</v>
      </c>
      <c r="N362" s="7">
        <v>2000</v>
      </c>
      <c r="O362" s="7">
        <v>2000</v>
      </c>
    </row>
    <row r="363" spans="1:15" ht="23.25" x14ac:dyDescent="0.25">
      <c r="A363" s="5" t="s">
        <v>216</v>
      </c>
      <c r="B363" s="4">
        <v>1</v>
      </c>
      <c r="C363" s="4">
        <v>2</v>
      </c>
      <c r="D363" s="4">
        <v>1</v>
      </c>
      <c r="E363" s="4">
        <v>633</v>
      </c>
      <c r="F363" s="5" t="s">
        <v>87</v>
      </c>
      <c r="G363" s="6" t="s">
        <v>319</v>
      </c>
      <c r="H363" s="7">
        <v>500</v>
      </c>
      <c r="I363" s="7">
        <v>0</v>
      </c>
      <c r="J363" s="7">
        <v>0</v>
      </c>
      <c r="K363" s="94">
        <v>0</v>
      </c>
      <c r="L363" s="94">
        <v>0</v>
      </c>
      <c r="M363" s="94">
        <v>0</v>
      </c>
      <c r="N363" s="7">
        <v>0</v>
      </c>
      <c r="O363" s="7">
        <v>0</v>
      </c>
    </row>
    <row r="364" spans="1:15" ht="23.25" x14ac:dyDescent="0.25">
      <c r="A364" s="5" t="s">
        <v>216</v>
      </c>
      <c r="B364" s="4">
        <v>1</v>
      </c>
      <c r="C364" s="4">
        <v>2</v>
      </c>
      <c r="D364" s="4">
        <v>1</v>
      </c>
      <c r="E364" s="4">
        <v>635</v>
      </c>
      <c r="F364" s="5" t="s">
        <v>14</v>
      </c>
      <c r="G364" s="6" t="s">
        <v>99</v>
      </c>
      <c r="H364" s="7">
        <v>300</v>
      </c>
      <c r="I364" s="7">
        <v>154</v>
      </c>
      <c r="J364" s="7">
        <v>0</v>
      </c>
      <c r="K364" s="94">
        <v>0</v>
      </c>
      <c r="L364" s="94">
        <v>0</v>
      </c>
      <c r="M364" s="94">
        <v>0</v>
      </c>
      <c r="N364" s="7">
        <v>0</v>
      </c>
      <c r="O364" s="7">
        <v>0</v>
      </c>
    </row>
    <row r="365" spans="1:15" ht="23.25" x14ac:dyDescent="0.25">
      <c r="A365" s="5" t="s">
        <v>216</v>
      </c>
      <c r="B365" s="4">
        <v>1</v>
      </c>
      <c r="C365" s="4">
        <v>2</v>
      </c>
      <c r="D365" s="4">
        <v>1</v>
      </c>
      <c r="E365" s="4">
        <v>635</v>
      </c>
      <c r="F365" s="5" t="s">
        <v>32</v>
      </c>
      <c r="G365" s="6" t="s">
        <v>197</v>
      </c>
      <c r="H365" s="7">
        <v>0</v>
      </c>
      <c r="I365" s="7">
        <v>3755.7</v>
      </c>
      <c r="J365" s="7">
        <v>0</v>
      </c>
      <c r="K365" s="94">
        <v>0</v>
      </c>
      <c r="L365" s="94">
        <v>0</v>
      </c>
      <c r="M365" s="94">
        <v>0</v>
      </c>
      <c r="N365" s="7">
        <v>0</v>
      </c>
      <c r="O365" s="7">
        <v>0</v>
      </c>
    </row>
    <row r="366" spans="1:15" x14ac:dyDescent="0.25">
      <c r="A366" s="5" t="s">
        <v>216</v>
      </c>
      <c r="B366" s="4">
        <v>1</v>
      </c>
      <c r="C366" s="4">
        <v>2</v>
      </c>
      <c r="D366" s="4">
        <v>1</v>
      </c>
      <c r="E366" s="4">
        <v>637</v>
      </c>
      <c r="F366" s="5" t="s">
        <v>24</v>
      </c>
      <c r="G366" s="3" t="s">
        <v>106</v>
      </c>
      <c r="H366" s="7">
        <v>1500</v>
      </c>
      <c r="I366" s="7">
        <v>0</v>
      </c>
      <c r="J366" s="7">
        <v>200</v>
      </c>
      <c r="K366" s="94">
        <v>200</v>
      </c>
      <c r="L366" s="94">
        <v>0</v>
      </c>
      <c r="M366" s="94">
        <v>200</v>
      </c>
      <c r="N366" s="7">
        <v>200</v>
      </c>
      <c r="O366" s="7">
        <v>200</v>
      </c>
    </row>
    <row r="367" spans="1:15" x14ac:dyDescent="0.25">
      <c r="A367" s="5" t="s">
        <v>216</v>
      </c>
      <c r="B367" s="4">
        <v>1</v>
      </c>
      <c r="C367" s="4">
        <v>2</v>
      </c>
      <c r="D367" s="4">
        <v>1</v>
      </c>
      <c r="E367" s="4">
        <v>637</v>
      </c>
      <c r="F367" s="5" t="s">
        <v>93</v>
      </c>
      <c r="G367" s="3" t="s">
        <v>111</v>
      </c>
      <c r="H367" s="7">
        <v>500</v>
      </c>
      <c r="I367" s="7">
        <v>729.72</v>
      </c>
      <c r="J367" s="7">
        <v>0</v>
      </c>
      <c r="K367" s="94">
        <v>0</v>
      </c>
      <c r="L367" s="94">
        <v>0</v>
      </c>
      <c r="M367" s="94">
        <v>0</v>
      </c>
      <c r="N367" s="7">
        <v>0</v>
      </c>
      <c r="O367" s="7">
        <v>0</v>
      </c>
    </row>
    <row r="368" spans="1:15" x14ac:dyDescent="0.25">
      <c r="A368" s="5" t="s">
        <v>216</v>
      </c>
      <c r="B368" s="4">
        <v>1</v>
      </c>
      <c r="C368" s="4">
        <v>2</v>
      </c>
      <c r="D368" s="4">
        <v>1</v>
      </c>
      <c r="E368" s="4">
        <v>637</v>
      </c>
      <c r="F368" s="5" t="s">
        <v>39</v>
      </c>
      <c r="G368" s="3" t="s">
        <v>209</v>
      </c>
      <c r="H368" s="7">
        <v>500</v>
      </c>
      <c r="I368" s="7">
        <v>0</v>
      </c>
      <c r="J368" s="7">
        <v>0</v>
      </c>
      <c r="K368" s="94">
        <v>0</v>
      </c>
      <c r="L368" s="94">
        <v>0</v>
      </c>
      <c r="M368" s="94">
        <v>0</v>
      </c>
      <c r="N368" s="7">
        <v>0</v>
      </c>
      <c r="O368" s="7">
        <v>0</v>
      </c>
    </row>
    <row r="369" spans="1:15" x14ac:dyDescent="0.25">
      <c r="A369" s="5" t="s">
        <v>216</v>
      </c>
      <c r="B369" s="4">
        <v>1</v>
      </c>
      <c r="C369" s="4">
        <v>2</v>
      </c>
      <c r="D369" s="4">
        <v>1</v>
      </c>
      <c r="E369" s="4">
        <v>642</v>
      </c>
      <c r="F369" s="5" t="s">
        <v>137</v>
      </c>
      <c r="G369" s="3" t="s">
        <v>320</v>
      </c>
      <c r="H369" s="7">
        <v>200</v>
      </c>
      <c r="I369" s="7">
        <v>0</v>
      </c>
      <c r="J369" s="7">
        <v>0</v>
      </c>
      <c r="K369" s="94">
        <v>0</v>
      </c>
      <c r="L369" s="94">
        <v>0</v>
      </c>
      <c r="M369" s="94">
        <v>0</v>
      </c>
      <c r="N369" s="7">
        <v>0</v>
      </c>
      <c r="O369" s="7">
        <v>0</v>
      </c>
    </row>
    <row r="370" spans="1:15" x14ac:dyDescent="0.25">
      <c r="A370" s="207" t="s">
        <v>231</v>
      </c>
      <c r="B370" s="208"/>
      <c r="C370" s="208"/>
      <c r="D370" s="208"/>
      <c r="E370" s="208"/>
      <c r="F370" s="208"/>
      <c r="G370" s="209"/>
      <c r="H370" s="7">
        <f t="shared" ref="H370:O370" si="19">SUM(H354:H369)</f>
        <v>121020</v>
      </c>
      <c r="I370" s="7">
        <f t="shared" si="19"/>
        <v>44899.729999999996</v>
      </c>
      <c r="J370" s="7">
        <f t="shared" si="19"/>
        <v>12900</v>
      </c>
      <c r="K370" s="94">
        <f t="shared" si="19"/>
        <v>14700</v>
      </c>
      <c r="L370" s="94">
        <f t="shared" si="19"/>
        <v>0</v>
      </c>
      <c r="M370" s="94">
        <f t="shared" si="19"/>
        <v>14700</v>
      </c>
      <c r="N370" s="7">
        <f t="shared" si="19"/>
        <v>17600</v>
      </c>
      <c r="O370" s="7">
        <f t="shared" si="19"/>
        <v>17600</v>
      </c>
    </row>
    <row r="371" spans="1:15" x14ac:dyDescent="0.25">
      <c r="A371" s="219"/>
      <c r="B371" s="206"/>
      <c r="C371" s="206"/>
      <c r="D371" s="206"/>
      <c r="E371" s="206"/>
      <c r="F371" s="206"/>
      <c r="G371" s="206"/>
      <c r="H371" s="206"/>
      <c r="I371" s="206"/>
      <c r="J371" s="206"/>
      <c r="K371" s="206"/>
      <c r="L371" s="206"/>
      <c r="M371" s="206"/>
      <c r="N371" s="206"/>
      <c r="O371" s="220"/>
    </row>
    <row r="372" spans="1:15" x14ac:dyDescent="0.25">
      <c r="A372" s="226" t="s">
        <v>232</v>
      </c>
      <c r="B372" s="232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2"/>
      <c r="N372" s="232"/>
      <c r="O372" s="233"/>
    </row>
    <row r="373" spans="1:15" ht="9.9499999999999993" customHeight="1" x14ac:dyDescent="0.25">
      <c r="A373" s="219"/>
      <c r="B373" s="206"/>
      <c r="C373" s="206"/>
      <c r="D373" s="206"/>
      <c r="E373" s="206"/>
      <c r="F373" s="206"/>
      <c r="G373" s="206"/>
      <c r="H373" s="206"/>
      <c r="I373" s="206"/>
      <c r="J373" s="206"/>
      <c r="K373" s="206"/>
      <c r="L373" s="206"/>
      <c r="M373" s="206"/>
      <c r="N373" s="206"/>
      <c r="O373" s="220"/>
    </row>
    <row r="374" spans="1:15" x14ac:dyDescent="0.25">
      <c r="A374" s="214" t="s">
        <v>53</v>
      </c>
      <c r="B374" s="192" t="s">
        <v>54</v>
      </c>
      <c r="C374" s="192" t="s">
        <v>133</v>
      </c>
      <c r="D374" s="192" t="s">
        <v>56</v>
      </c>
      <c r="E374" s="192" t="s">
        <v>1</v>
      </c>
      <c r="F374" s="212" t="s">
        <v>2</v>
      </c>
      <c r="G374" s="196" t="s">
        <v>3</v>
      </c>
      <c r="H374" s="198" t="s">
        <v>5</v>
      </c>
      <c r="I374" s="198" t="s">
        <v>6</v>
      </c>
      <c r="J374" s="198" t="s">
        <v>57</v>
      </c>
      <c r="K374" s="200" t="s">
        <v>58</v>
      </c>
      <c r="L374" s="201"/>
      <c r="M374" s="202"/>
      <c r="N374" s="196" t="s">
        <v>60</v>
      </c>
      <c r="O374" s="196" t="s">
        <v>61</v>
      </c>
    </row>
    <row r="375" spans="1:15" ht="9.9499999999999993" customHeight="1" x14ac:dyDescent="0.25">
      <c r="A375" s="215"/>
      <c r="B375" s="193"/>
      <c r="C375" s="193"/>
      <c r="D375" s="193"/>
      <c r="E375" s="193"/>
      <c r="F375" s="213"/>
      <c r="G375" s="197"/>
      <c r="H375" s="199"/>
      <c r="I375" s="199"/>
      <c r="J375" s="199"/>
      <c r="K375" s="96">
        <v>111</v>
      </c>
      <c r="L375" s="96">
        <v>41</v>
      </c>
      <c r="M375" s="96" t="s">
        <v>59</v>
      </c>
      <c r="N375" s="197"/>
      <c r="O375" s="197"/>
    </row>
    <row r="376" spans="1:15" s="23" customFormat="1" ht="9.9499999999999993" customHeight="1" x14ac:dyDescent="0.25">
      <c r="A376" s="32" t="s">
        <v>126</v>
      </c>
      <c r="B376" s="33" t="s">
        <v>127</v>
      </c>
      <c r="C376" s="33" t="s">
        <v>128</v>
      </c>
      <c r="D376" s="33" t="s">
        <v>129</v>
      </c>
      <c r="E376" s="33" t="s">
        <v>130</v>
      </c>
      <c r="F376" s="32" t="s">
        <v>131</v>
      </c>
      <c r="G376" s="33" t="s">
        <v>132</v>
      </c>
      <c r="H376" s="33">
        <v>1</v>
      </c>
      <c r="I376" s="33">
        <v>2</v>
      </c>
      <c r="J376" s="33">
        <v>3</v>
      </c>
      <c r="K376" s="93">
        <v>4</v>
      </c>
      <c r="L376" s="93">
        <v>5</v>
      </c>
      <c r="M376" s="93">
        <v>6</v>
      </c>
      <c r="N376" s="33">
        <v>7</v>
      </c>
      <c r="O376" s="33">
        <v>8</v>
      </c>
    </row>
    <row r="377" spans="1:15" x14ac:dyDescent="0.25">
      <c r="A377" s="5" t="s">
        <v>216</v>
      </c>
      <c r="B377" s="4">
        <v>1</v>
      </c>
      <c r="C377" s="4">
        <v>2</v>
      </c>
      <c r="D377" s="4">
        <v>1</v>
      </c>
      <c r="E377" s="4">
        <v>611</v>
      </c>
      <c r="F377" s="5"/>
      <c r="G377" s="3" t="s">
        <v>145</v>
      </c>
      <c r="H377" s="7"/>
      <c r="I377" s="7">
        <v>49108.07</v>
      </c>
      <c r="J377" s="7">
        <v>56991</v>
      </c>
      <c r="K377" s="94">
        <v>49147</v>
      </c>
      <c r="L377" s="94">
        <v>0</v>
      </c>
      <c r="M377" s="94">
        <f>SUM(K377:L377)</f>
        <v>49147</v>
      </c>
      <c r="N377" s="7">
        <v>49147</v>
      </c>
      <c r="O377" s="7">
        <v>49147</v>
      </c>
    </row>
    <row r="378" spans="1:15" x14ac:dyDescent="0.25">
      <c r="A378" s="5" t="s">
        <v>216</v>
      </c>
      <c r="B378" s="4">
        <v>1</v>
      </c>
      <c r="C378" s="4">
        <v>2</v>
      </c>
      <c r="D378" s="4">
        <v>1</v>
      </c>
      <c r="E378" s="4">
        <v>614</v>
      </c>
      <c r="F378" s="5"/>
      <c r="G378" s="3" t="s">
        <v>64</v>
      </c>
      <c r="H378" s="7"/>
      <c r="I378" s="7">
        <v>0</v>
      </c>
      <c r="J378" s="7"/>
      <c r="K378" s="94">
        <v>0</v>
      </c>
      <c r="L378" s="94">
        <v>0</v>
      </c>
      <c r="M378" s="94">
        <f>SUM(K378:L378)</f>
        <v>0</v>
      </c>
      <c r="N378" s="7">
        <v>0</v>
      </c>
      <c r="O378" s="7">
        <v>0</v>
      </c>
    </row>
    <row r="379" spans="1:15" x14ac:dyDescent="0.25">
      <c r="A379" s="5" t="s">
        <v>216</v>
      </c>
      <c r="B379" s="4">
        <v>1</v>
      </c>
      <c r="C379" s="4">
        <v>2</v>
      </c>
      <c r="D379" s="4">
        <v>1</v>
      </c>
      <c r="E379" s="4">
        <v>621</v>
      </c>
      <c r="F379" s="5"/>
      <c r="G379" s="3" t="s">
        <v>217</v>
      </c>
      <c r="H379" s="7"/>
      <c r="I379" s="7">
        <v>3260.77</v>
      </c>
      <c r="J379" s="7">
        <v>10239.879999999999</v>
      </c>
      <c r="K379" s="94">
        <v>15994</v>
      </c>
      <c r="L379" s="94">
        <v>0</v>
      </c>
      <c r="M379" s="94">
        <f>SUM(K379:L379)</f>
        <v>15994</v>
      </c>
      <c r="N379" s="7">
        <v>15994</v>
      </c>
      <c r="O379" s="7">
        <v>15994</v>
      </c>
    </row>
    <row r="380" spans="1:15" x14ac:dyDescent="0.25">
      <c r="A380" s="5" t="s">
        <v>216</v>
      </c>
      <c r="B380" s="4">
        <v>1</v>
      </c>
      <c r="C380" s="4">
        <v>2</v>
      </c>
      <c r="D380" s="4">
        <v>1</v>
      </c>
      <c r="E380" s="4">
        <v>623</v>
      </c>
      <c r="F380" s="5"/>
      <c r="G380" s="3" t="s">
        <v>233</v>
      </c>
      <c r="H380" s="7"/>
      <c r="I380" s="7">
        <v>1629.78</v>
      </c>
      <c r="J380" s="7">
        <v>218.26</v>
      </c>
      <c r="K380" s="94">
        <v>0</v>
      </c>
      <c r="L380" s="94">
        <v>0</v>
      </c>
      <c r="M380" s="94">
        <v>0</v>
      </c>
      <c r="N380" s="7">
        <v>0</v>
      </c>
      <c r="O380" s="7">
        <v>0</v>
      </c>
    </row>
    <row r="381" spans="1:15" x14ac:dyDescent="0.25">
      <c r="A381" s="5" t="s">
        <v>216</v>
      </c>
      <c r="B381" s="4">
        <v>1</v>
      </c>
      <c r="C381" s="4">
        <v>2</v>
      </c>
      <c r="D381" s="4">
        <v>1</v>
      </c>
      <c r="E381" s="4">
        <v>625</v>
      </c>
      <c r="F381" s="5" t="s">
        <v>12</v>
      </c>
      <c r="G381" s="3" t="s">
        <v>147</v>
      </c>
      <c r="H381" s="7"/>
      <c r="I381" s="7">
        <v>679.94</v>
      </c>
      <c r="J381" s="7">
        <v>356.77</v>
      </c>
      <c r="K381" s="94">
        <v>0</v>
      </c>
      <c r="L381" s="94">
        <v>0</v>
      </c>
      <c r="M381" s="94">
        <v>0</v>
      </c>
      <c r="N381" s="7">
        <v>0</v>
      </c>
      <c r="O381" s="7">
        <v>0</v>
      </c>
    </row>
    <row r="382" spans="1:15" x14ac:dyDescent="0.25">
      <c r="A382" s="5" t="s">
        <v>216</v>
      </c>
      <c r="B382" s="4">
        <v>1</v>
      </c>
      <c r="C382" s="4">
        <v>2</v>
      </c>
      <c r="D382" s="4">
        <v>1</v>
      </c>
      <c r="E382" s="4">
        <v>625</v>
      </c>
      <c r="F382" s="5" t="s">
        <v>14</v>
      </c>
      <c r="G382" s="3" t="s">
        <v>234</v>
      </c>
      <c r="H382" s="7"/>
      <c r="I382" s="7">
        <v>6801.24</v>
      </c>
      <c r="J382" s="7">
        <v>3568.87</v>
      </c>
      <c r="K382" s="94">
        <v>0</v>
      </c>
      <c r="L382" s="94">
        <v>0</v>
      </c>
      <c r="M382" s="94">
        <v>0</v>
      </c>
      <c r="N382" s="7">
        <v>0</v>
      </c>
      <c r="O382" s="7">
        <v>0</v>
      </c>
    </row>
    <row r="383" spans="1:15" x14ac:dyDescent="0.25">
      <c r="A383" s="5" t="s">
        <v>216</v>
      </c>
      <c r="B383" s="4">
        <v>1</v>
      </c>
      <c r="C383" s="4">
        <v>2</v>
      </c>
      <c r="D383" s="4">
        <v>1</v>
      </c>
      <c r="E383" s="4">
        <v>625</v>
      </c>
      <c r="F383" s="5" t="s">
        <v>10</v>
      </c>
      <c r="G383" s="3" t="s">
        <v>69</v>
      </c>
      <c r="H383" s="7"/>
      <c r="I383" s="7">
        <v>387.86</v>
      </c>
      <c r="J383" s="7">
        <v>203.76</v>
      </c>
      <c r="K383" s="94">
        <v>0</v>
      </c>
      <c r="L383" s="94">
        <v>0</v>
      </c>
      <c r="M383" s="94">
        <v>0</v>
      </c>
      <c r="N383" s="7">
        <v>0</v>
      </c>
      <c r="O383" s="7">
        <v>0</v>
      </c>
    </row>
    <row r="384" spans="1:15" x14ac:dyDescent="0.25">
      <c r="A384" s="5" t="s">
        <v>216</v>
      </c>
      <c r="B384" s="4">
        <v>1</v>
      </c>
      <c r="C384" s="4">
        <v>2</v>
      </c>
      <c r="D384" s="4">
        <v>1</v>
      </c>
      <c r="E384" s="4">
        <v>625</v>
      </c>
      <c r="F384" s="5" t="s">
        <v>24</v>
      </c>
      <c r="G384" s="3" t="s">
        <v>70</v>
      </c>
      <c r="H384" s="7"/>
      <c r="I384" s="7">
        <v>1457.23</v>
      </c>
      <c r="J384" s="7">
        <v>764.68</v>
      </c>
      <c r="K384" s="94">
        <v>0</v>
      </c>
      <c r="L384" s="94">
        <v>0</v>
      </c>
      <c r="M384" s="94">
        <v>0</v>
      </c>
      <c r="N384" s="7">
        <v>0</v>
      </c>
      <c r="O384" s="7">
        <v>0</v>
      </c>
    </row>
    <row r="385" spans="1:15" x14ac:dyDescent="0.25">
      <c r="A385" s="5" t="s">
        <v>216</v>
      </c>
      <c r="B385" s="4">
        <v>1</v>
      </c>
      <c r="C385" s="4">
        <v>2</v>
      </c>
      <c r="D385" s="4">
        <v>1</v>
      </c>
      <c r="E385" s="4">
        <v>625</v>
      </c>
      <c r="F385" s="5" t="s">
        <v>71</v>
      </c>
      <c r="G385" s="3" t="s">
        <v>72</v>
      </c>
      <c r="H385" s="7"/>
      <c r="I385" s="7">
        <v>485.29</v>
      </c>
      <c r="J385" s="7">
        <v>254.8</v>
      </c>
      <c r="K385" s="94">
        <v>0</v>
      </c>
      <c r="L385" s="94">
        <v>0</v>
      </c>
      <c r="M385" s="94">
        <v>0</v>
      </c>
      <c r="N385" s="7">
        <v>0</v>
      </c>
      <c r="O385" s="7">
        <v>0</v>
      </c>
    </row>
    <row r="386" spans="1:15" x14ac:dyDescent="0.25">
      <c r="A386" s="5" t="s">
        <v>216</v>
      </c>
      <c r="B386" s="4">
        <v>1</v>
      </c>
      <c r="C386" s="4">
        <v>2</v>
      </c>
      <c r="D386" s="4">
        <v>1</v>
      </c>
      <c r="E386" s="4">
        <v>625</v>
      </c>
      <c r="F386" s="5" t="s">
        <v>73</v>
      </c>
      <c r="G386" s="3" t="s">
        <v>74</v>
      </c>
      <c r="H386" s="7"/>
      <c r="I386" s="7">
        <v>2307</v>
      </c>
      <c r="J386" s="7">
        <v>1210.76</v>
      </c>
      <c r="K386" s="94">
        <v>0</v>
      </c>
      <c r="L386" s="94">
        <v>0</v>
      </c>
      <c r="M386" s="94">
        <v>0</v>
      </c>
      <c r="N386" s="7">
        <v>0</v>
      </c>
      <c r="O386" s="7">
        <v>0</v>
      </c>
    </row>
    <row r="387" spans="1:15" x14ac:dyDescent="0.25">
      <c r="A387" s="5" t="s">
        <v>216</v>
      </c>
      <c r="B387" s="4">
        <v>1</v>
      </c>
      <c r="C387" s="4">
        <v>2</v>
      </c>
      <c r="D387" s="4">
        <v>1</v>
      </c>
      <c r="E387" s="4">
        <v>627</v>
      </c>
      <c r="F387" s="5"/>
      <c r="G387" s="3" t="s">
        <v>148</v>
      </c>
      <c r="H387" s="7"/>
      <c r="I387" s="7">
        <v>732.59</v>
      </c>
      <c r="J387" s="7">
        <v>498.22</v>
      </c>
      <c r="K387" s="94">
        <v>0</v>
      </c>
      <c r="L387" s="94">
        <v>0</v>
      </c>
      <c r="M387" s="94">
        <v>0</v>
      </c>
      <c r="N387" s="7">
        <v>0</v>
      </c>
      <c r="O387" s="7">
        <v>0</v>
      </c>
    </row>
    <row r="388" spans="1:15" x14ac:dyDescent="0.25">
      <c r="A388" s="5" t="s">
        <v>216</v>
      </c>
      <c r="B388" s="4">
        <v>1</v>
      </c>
      <c r="C388" s="4">
        <v>2</v>
      </c>
      <c r="D388" s="4">
        <v>1</v>
      </c>
      <c r="E388" s="4">
        <v>632</v>
      </c>
      <c r="F388" s="5" t="s">
        <v>71</v>
      </c>
      <c r="G388" s="3" t="s">
        <v>81</v>
      </c>
      <c r="H388" s="7"/>
      <c r="I388" s="7">
        <v>178.66</v>
      </c>
      <c r="J388" s="7">
        <v>180</v>
      </c>
      <c r="K388" s="94">
        <v>180</v>
      </c>
      <c r="L388" s="94">
        <v>0</v>
      </c>
      <c r="M388" s="94">
        <v>180</v>
      </c>
      <c r="N388" s="7">
        <v>180</v>
      </c>
      <c r="O388" s="7">
        <v>180</v>
      </c>
    </row>
    <row r="389" spans="1:15" x14ac:dyDescent="0.25">
      <c r="A389" s="5" t="s">
        <v>216</v>
      </c>
      <c r="B389" s="4">
        <v>1</v>
      </c>
      <c r="C389" s="4">
        <v>2</v>
      </c>
      <c r="D389" s="4">
        <v>1</v>
      </c>
      <c r="E389" s="4">
        <v>633</v>
      </c>
      <c r="F389" s="5" t="s">
        <v>12</v>
      </c>
      <c r="G389" s="3" t="s">
        <v>82</v>
      </c>
      <c r="H389" s="7"/>
      <c r="I389" s="7">
        <v>0</v>
      </c>
      <c r="J389" s="7">
        <v>1300</v>
      </c>
      <c r="K389" s="94">
        <v>1467</v>
      </c>
      <c r="L389" s="94">
        <v>1500</v>
      </c>
      <c r="M389" s="94">
        <v>2967</v>
      </c>
      <c r="N389" s="7">
        <v>1500</v>
      </c>
      <c r="O389" s="7">
        <v>1500</v>
      </c>
    </row>
    <row r="390" spans="1:15" x14ac:dyDescent="0.25">
      <c r="A390" s="5" t="s">
        <v>216</v>
      </c>
      <c r="B390" s="4">
        <v>1</v>
      </c>
      <c r="C390" s="4">
        <v>2</v>
      </c>
      <c r="D390" s="4">
        <v>1</v>
      </c>
      <c r="E390" s="4">
        <v>633</v>
      </c>
      <c r="F390" s="5" t="s">
        <v>14</v>
      </c>
      <c r="G390" s="3" t="s">
        <v>83</v>
      </c>
      <c r="H390" s="7"/>
      <c r="I390" s="7">
        <v>498</v>
      </c>
      <c r="J390" s="7">
        <v>900</v>
      </c>
      <c r="K390" s="94">
        <v>0</v>
      </c>
      <c r="L390" s="94">
        <v>0</v>
      </c>
      <c r="M390" s="94">
        <v>0</v>
      </c>
      <c r="N390" s="7">
        <v>0</v>
      </c>
      <c r="O390" s="7">
        <v>0</v>
      </c>
    </row>
    <row r="391" spans="1:15" ht="23.25" x14ac:dyDescent="0.25">
      <c r="A391" s="5" t="s">
        <v>216</v>
      </c>
      <c r="B391" s="4">
        <v>1</v>
      </c>
      <c r="C391" s="4">
        <v>2</v>
      </c>
      <c r="D391" s="4">
        <v>1</v>
      </c>
      <c r="E391" s="4">
        <v>633</v>
      </c>
      <c r="F391" s="5" t="s">
        <v>87</v>
      </c>
      <c r="G391" s="6" t="s">
        <v>240</v>
      </c>
      <c r="H391" s="7"/>
      <c r="I391" s="7">
        <v>897.3</v>
      </c>
      <c r="J391" s="7">
        <v>799</v>
      </c>
      <c r="K391" s="94">
        <v>1020</v>
      </c>
      <c r="L391" s="94">
        <v>0</v>
      </c>
      <c r="M391" s="94">
        <v>1020</v>
      </c>
      <c r="N391" s="7">
        <v>1500</v>
      </c>
      <c r="O391" s="7">
        <v>1500</v>
      </c>
    </row>
    <row r="392" spans="1:15" x14ac:dyDescent="0.25">
      <c r="A392" s="5" t="s">
        <v>216</v>
      </c>
      <c r="B392" s="4">
        <v>1</v>
      </c>
      <c r="C392" s="4">
        <v>2</v>
      </c>
      <c r="D392" s="4">
        <v>1</v>
      </c>
      <c r="E392" s="4">
        <v>633</v>
      </c>
      <c r="F392" s="5" t="s">
        <v>20</v>
      </c>
      <c r="G392" s="3" t="s">
        <v>92</v>
      </c>
      <c r="H392" s="7"/>
      <c r="I392" s="7">
        <v>229</v>
      </c>
      <c r="J392" s="7">
        <v>300</v>
      </c>
      <c r="K392" s="94">
        <v>0</v>
      </c>
      <c r="L392" s="94">
        <v>0</v>
      </c>
      <c r="M392" s="94">
        <v>0</v>
      </c>
      <c r="N392" s="7">
        <v>0</v>
      </c>
      <c r="O392" s="7">
        <v>0</v>
      </c>
    </row>
    <row r="393" spans="1:15" x14ac:dyDescent="0.25">
      <c r="A393" s="5" t="s">
        <v>216</v>
      </c>
      <c r="B393" s="4">
        <v>1</v>
      </c>
      <c r="C393" s="4">
        <v>2</v>
      </c>
      <c r="D393" s="4">
        <v>1</v>
      </c>
      <c r="E393" s="4">
        <v>635</v>
      </c>
      <c r="F393" s="5" t="s">
        <v>14</v>
      </c>
      <c r="G393" s="3" t="s">
        <v>235</v>
      </c>
      <c r="H393" s="7"/>
      <c r="I393" s="7">
        <v>0</v>
      </c>
      <c r="J393" s="7">
        <v>600</v>
      </c>
      <c r="K393" s="94">
        <v>220</v>
      </c>
      <c r="L393" s="94">
        <v>0</v>
      </c>
      <c r="M393" s="94">
        <v>220</v>
      </c>
      <c r="N393" s="7">
        <v>220</v>
      </c>
      <c r="O393" s="7">
        <v>220</v>
      </c>
    </row>
    <row r="394" spans="1:15" x14ac:dyDescent="0.25">
      <c r="A394" s="5" t="s">
        <v>216</v>
      </c>
      <c r="B394" s="4">
        <v>1</v>
      </c>
      <c r="C394" s="4">
        <v>2</v>
      </c>
      <c r="D394" s="4">
        <v>1</v>
      </c>
      <c r="E394" s="4">
        <v>635</v>
      </c>
      <c r="F394" s="5" t="s">
        <v>87</v>
      </c>
      <c r="G394" s="3" t="s">
        <v>236</v>
      </c>
      <c r="H394" s="7"/>
      <c r="I394" s="7">
        <v>0</v>
      </c>
      <c r="J394" s="7">
        <v>300</v>
      </c>
      <c r="K394" s="94">
        <v>500</v>
      </c>
      <c r="L394" s="94">
        <v>0</v>
      </c>
      <c r="M394" s="94">
        <v>500</v>
      </c>
      <c r="N394" s="7">
        <v>500</v>
      </c>
      <c r="O394" s="7">
        <v>500</v>
      </c>
    </row>
    <row r="395" spans="1:15" x14ac:dyDescent="0.25">
      <c r="A395" s="5" t="s">
        <v>216</v>
      </c>
      <c r="B395" s="4">
        <v>1</v>
      </c>
      <c r="C395" s="4">
        <v>2</v>
      </c>
      <c r="D395" s="4">
        <v>1</v>
      </c>
      <c r="E395" s="4">
        <v>637</v>
      </c>
      <c r="F395" s="5" t="s">
        <v>24</v>
      </c>
      <c r="G395" s="3" t="s">
        <v>365</v>
      </c>
      <c r="H395" s="7"/>
      <c r="I395" s="7">
        <v>0</v>
      </c>
      <c r="J395" s="7">
        <v>1024</v>
      </c>
      <c r="K395" s="94">
        <v>3960</v>
      </c>
      <c r="L395" s="94">
        <v>0</v>
      </c>
      <c r="M395" s="94">
        <v>3960</v>
      </c>
      <c r="N395" s="7">
        <v>3960</v>
      </c>
      <c r="O395" s="7">
        <v>3960</v>
      </c>
    </row>
    <row r="396" spans="1:15" x14ac:dyDescent="0.25">
      <c r="A396" s="5" t="s">
        <v>216</v>
      </c>
      <c r="B396" s="4">
        <v>1</v>
      </c>
      <c r="C396" s="4">
        <v>2</v>
      </c>
      <c r="D396" s="4">
        <v>1</v>
      </c>
      <c r="E396" s="4">
        <v>637</v>
      </c>
      <c r="F396" s="5" t="s">
        <v>93</v>
      </c>
      <c r="G396" s="3" t="s">
        <v>111</v>
      </c>
      <c r="H396" s="7"/>
      <c r="I396" s="7">
        <v>0</v>
      </c>
      <c r="J396" s="7">
        <v>350</v>
      </c>
      <c r="K396" s="94">
        <v>220</v>
      </c>
      <c r="L396" s="94">
        <v>0</v>
      </c>
      <c r="M396" s="94">
        <v>220</v>
      </c>
      <c r="N396" s="7">
        <v>220</v>
      </c>
      <c r="O396" s="7">
        <v>220</v>
      </c>
    </row>
    <row r="397" spans="1:15" x14ac:dyDescent="0.25">
      <c r="A397" s="207" t="s">
        <v>231</v>
      </c>
      <c r="B397" s="242"/>
      <c r="C397" s="242"/>
      <c r="D397" s="242"/>
      <c r="E397" s="242"/>
      <c r="F397" s="242"/>
      <c r="G397" s="243"/>
      <c r="H397" s="7">
        <f t="shared" ref="H397:O397" si="20">SUM(H377:H396)</f>
        <v>0</v>
      </c>
      <c r="I397" s="7">
        <f t="shared" si="20"/>
        <v>68652.73</v>
      </c>
      <c r="J397" s="7">
        <f t="shared" si="20"/>
        <v>80059.999999999985</v>
      </c>
      <c r="K397" s="94">
        <f t="shared" si="20"/>
        <v>72708</v>
      </c>
      <c r="L397" s="94">
        <f t="shared" si="20"/>
        <v>1500</v>
      </c>
      <c r="M397" s="94">
        <f t="shared" si="20"/>
        <v>74208</v>
      </c>
      <c r="N397" s="7">
        <f t="shared" si="20"/>
        <v>73221</v>
      </c>
      <c r="O397" s="7">
        <f t="shared" si="20"/>
        <v>73221</v>
      </c>
    </row>
    <row r="398" spans="1:15" x14ac:dyDescent="0.25">
      <c r="A398" s="219"/>
      <c r="B398" s="206"/>
      <c r="C398" s="206"/>
      <c r="D398" s="206"/>
      <c r="E398" s="206"/>
      <c r="F398" s="206"/>
      <c r="G398" s="206"/>
      <c r="H398" s="206"/>
      <c r="I398" s="206"/>
      <c r="J398" s="206"/>
      <c r="K398" s="206"/>
      <c r="L398" s="206"/>
      <c r="M398" s="206"/>
      <c r="N398" s="206"/>
      <c r="O398" s="220"/>
    </row>
    <row r="399" spans="1:15" x14ac:dyDescent="0.25">
      <c r="A399" s="226" t="s">
        <v>237</v>
      </c>
      <c r="B399" s="232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2"/>
      <c r="N399" s="232"/>
      <c r="O399" s="233"/>
    </row>
    <row r="400" spans="1:15" ht="9.9499999999999993" customHeight="1" x14ac:dyDescent="0.25">
      <c r="A400" s="219"/>
      <c r="B400" s="206"/>
      <c r="C400" s="206"/>
      <c r="D400" s="206"/>
      <c r="E400" s="206"/>
      <c r="F400" s="206"/>
      <c r="G400" s="206"/>
      <c r="H400" s="206"/>
      <c r="I400" s="206"/>
      <c r="J400" s="206"/>
      <c r="K400" s="206"/>
      <c r="L400" s="206"/>
      <c r="M400" s="206"/>
      <c r="N400" s="206"/>
      <c r="O400" s="220"/>
    </row>
    <row r="401" spans="1:15" x14ac:dyDescent="0.25">
      <c r="A401" s="214" t="s">
        <v>53</v>
      </c>
      <c r="B401" s="192" t="s">
        <v>54</v>
      </c>
      <c r="C401" s="192" t="s">
        <v>133</v>
      </c>
      <c r="D401" s="192" t="s">
        <v>56</v>
      </c>
      <c r="E401" s="192" t="s">
        <v>1</v>
      </c>
      <c r="F401" s="212" t="s">
        <v>134</v>
      </c>
      <c r="G401" s="196" t="s">
        <v>3</v>
      </c>
      <c r="H401" s="198" t="s">
        <v>5</v>
      </c>
      <c r="I401" s="198" t="s">
        <v>6</v>
      </c>
      <c r="J401" s="198" t="s">
        <v>57</v>
      </c>
      <c r="K401" s="200" t="s">
        <v>58</v>
      </c>
      <c r="L401" s="201"/>
      <c r="M401" s="202"/>
      <c r="N401" s="196" t="s">
        <v>60</v>
      </c>
      <c r="O401" s="196" t="s">
        <v>61</v>
      </c>
    </row>
    <row r="402" spans="1:15" ht="9.9499999999999993" customHeight="1" x14ac:dyDescent="0.25">
      <c r="A402" s="215"/>
      <c r="B402" s="193"/>
      <c r="C402" s="193"/>
      <c r="D402" s="193"/>
      <c r="E402" s="193"/>
      <c r="F402" s="213"/>
      <c r="G402" s="197"/>
      <c r="H402" s="199"/>
      <c r="I402" s="199"/>
      <c r="J402" s="199"/>
      <c r="K402" s="96">
        <v>111</v>
      </c>
      <c r="L402" s="96">
        <v>41</v>
      </c>
      <c r="M402" s="96" t="s">
        <v>59</v>
      </c>
      <c r="N402" s="197"/>
      <c r="O402" s="197"/>
    </row>
    <row r="403" spans="1:15" s="23" customFormat="1" ht="9.9499999999999993" customHeight="1" x14ac:dyDescent="0.25">
      <c r="A403" s="32" t="s">
        <v>126</v>
      </c>
      <c r="B403" s="33" t="s">
        <v>127</v>
      </c>
      <c r="C403" s="33" t="s">
        <v>128</v>
      </c>
      <c r="D403" s="33" t="s">
        <v>129</v>
      </c>
      <c r="E403" s="33" t="s">
        <v>130</v>
      </c>
      <c r="F403" s="32" t="s">
        <v>131</v>
      </c>
      <c r="G403" s="33" t="s">
        <v>132</v>
      </c>
      <c r="H403" s="33">
        <v>1</v>
      </c>
      <c r="I403" s="33">
        <v>2</v>
      </c>
      <c r="J403" s="33">
        <v>3</v>
      </c>
      <c r="K403" s="93">
        <v>4</v>
      </c>
      <c r="L403" s="93">
        <v>5</v>
      </c>
      <c r="M403" s="93">
        <v>6</v>
      </c>
      <c r="N403" s="33">
        <v>7</v>
      </c>
      <c r="O403" s="33">
        <v>8</v>
      </c>
    </row>
    <row r="404" spans="1:15" x14ac:dyDescent="0.25">
      <c r="A404" s="5" t="s">
        <v>216</v>
      </c>
      <c r="B404" s="4">
        <v>1</v>
      </c>
      <c r="C404" s="4">
        <v>2</v>
      </c>
      <c r="D404" s="4">
        <v>1</v>
      </c>
      <c r="E404" s="4">
        <v>611</v>
      </c>
      <c r="F404" s="5"/>
      <c r="G404" s="3" t="s">
        <v>145</v>
      </c>
      <c r="H404" s="7"/>
      <c r="I404" s="7">
        <v>12067.32</v>
      </c>
      <c r="J404" s="7">
        <v>36194</v>
      </c>
      <c r="K404" s="94">
        <v>36856</v>
      </c>
      <c r="L404" s="94">
        <v>0</v>
      </c>
      <c r="M404" s="94">
        <v>36856</v>
      </c>
      <c r="N404" s="7">
        <v>36856</v>
      </c>
      <c r="O404" s="7">
        <v>36856</v>
      </c>
    </row>
    <row r="405" spans="1:15" x14ac:dyDescent="0.25">
      <c r="A405" s="5" t="s">
        <v>216</v>
      </c>
      <c r="B405" s="4">
        <v>1</v>
      </c>
      <c r="C405" s="4">
        <v>2</v>
      </c>
      <c r="D405" s="4">
        <v>1</v>
      </c>
      <c r="E405" s="4">
        <v>614</v>
      </c>
      <c r="F405" s="5"/>
      <c r="G405" s="3" t="s">
        <v>64</v>
      </c>
      <c r="H405" s="7"/>
      <c r="I405" s="7">
        <v>0</v>
      </c>
      <c r="J405" s="7">
        <v>0</v>
      </c>
      <c r="K405" s="94">
        <v>0</v>
      </c>
      <c r="L405" s="94">
        <v>0</v>
      </c>
      <c r="M405" s="94">
        <v>0</v>
      </c>
      <c r="N405" s="7">
        <v>0</v>
      </c>
      <c r="O405" s="7">
        <v>0</v>
      </c>
    </row>
    <row r="406" spans="1:15" x14ac:dyDescent="0.25">
      <c r="A406" s="5" t="s">
        <v>216</v>
      </c>
      <c r="B406" s="4">
        <v>1</v>
      </c>
      <c r="C406" s="4">
        <v>2</v>
      </c>
      <c r="D406" s="4">
        <v>1</v>
      </c>
      <c r="E406" s="4">
        <v>621</v>
      </c>
      <c r="F406" s="5"/>
      <c r="G406" s="3" t="s">
        <v>217</v>
      </c>
      <c r="H406" s="7"/>
      <c r="I406" s="7">
        <v>723.17</v>
      </c>
      <c r="J406" s="7">
        <v>6193.78</v>
      </c>
      <c r="K406" s="94">
        <v>12191</v>
      </c>
      <c r="L406" s="94">
        <v>0</v>
      </c>
      <c r="M406" s="94">
        <v>12191</v>
      </c>
      <c r="N406" s="7">
        <v>12191</v>
      </c>
      <c r="O406" s="7">
        <v>12191</v>
      </c>
    </row>
    <row r="407" spans="1:15" x14ac:dyDescent="0.25">
      <c r="A407" s="5" t="s">
        <v>216</v>
      </c>
      <c r="B407" s="4">
        <v>1</v>
      </c>
      <c r="C407" s="4">
        <v>2</v>
      </c>
      <c r="D407" s="4">
        <v>1</v>
      </c>
      <c r="E407" s="4">
        <v>623</v>
      </c>
      <c r="F407" s="5"/>
      <c r="G407" s="3" t="s">
        <v>146</v>
      </c>
      <c r="H407" s="7"/>
      <c r="I407" s="7">
        <v>564.72</v>
      </c>
      <c r="J407" s="7">
        <v>1368.36</v>
      </c>
      <c r="K407" s="94">
        <v>0</v>
      </c>
      <c r="L407" s="94">
        <v>0</v>
      </c>
      <c r="M407" s="94">
        <v>0</v>
      </c>
      <c r="N407" s="7">
        <v>0</v>
      </c>
      <c r="O407" s="7">
        <v>0</v>
      </c>
    </row>
    <row r="408" spans="1:15" x14ac:dyDescent="0.25">
      <c r="A408" s="28" t="s">
        <v>216</v>
      </c>
      <c r="B408" s="4">
        <v>1</v>
      </c>
      <c r="C408" s="4">
        <v>2</v>
      </c>
      <c r="D408" s="4">
        <v>1</v>
      </c>
      <c r="E408" s="4">
        <v>625</v>
      </c>
      <c r="F408" s="5" t="s">
        <v>12</v>
      </c>
      <c r="G408" s="3" t="s">
        <v>238</v>
      </c>
      <c r="H408" s="7"/>
      <c r="I408" s="7">
        <v>176.14</v>
      </c>
      <c r="J408" s="7">
        <v>229.28</v>
      </c>
      <c r="K408" s="94">
        <v>0</v>
      </c>
      <c r="L408" s="94">
        <v>0</v>
      </c>
      <c r="M408" s="94">
        <v>0</v>
      </c>
      <c r="N408" s="7">
        <v>0</v>
      </c>
      <c r="O408" s="7">
        <v>0</v>
      </c>
    </row>
    <row r="409" spans="1:15" x14ac:dyDescent="0.25">
      <c r="A409" s="28" t="s">
        <v>216</v>
      </c>
      <c r="B409" s="4">
        <v>1</v>
      </c>
      <c r="C409" s="4">
        <v>2</v>
      </c>
      <c r="D409" s="4">
        <v>1</v>
      </c>
      <c r="E409" s="4">
        <v>625</v>
      </c>
      <c r="F409" s="5" t="s">
        <v>14</v>
      </c>
      <c r="G409" s="3" t="s">
        <v>68</v>
      </c>
      <c r="H409" s="7"/>
      <c r="I409" s="7">
        <v>1763.4</v>
      </c>
      <c r="J409" s="7">
        <v>2293.9699999999998</v>
      </c>
      <c r="K409" s="94">
        <v>0</v>
      </c>
      <c r="L409" s="94">
        <v>0</v>
      </c>
      <c r="M409" s="94">
        <v>0</v>
      </c>
      <c r="N409" s="7">
        <v>0</v>
      </c>
      <c r="O409" s="7">
        <v>0</v>
      </c>
    </row>
    <row r="410" spans="1:15" x14ac:dyDescent="0.25">
      <c r="A410" s="28" t="s">
        <v>216</v>
      </c>
      <c r="B410" s="4">
        <v>1</v>
      </c>
      <c r="C410" s="4">
        <v>2</v>
      </c>
      <c r="D410" s="4">
        <v>1</v>
      </c>
      <c r="E410" s="4">
        <v>625</v>
      </c>
      <c r="F410" s="5" t="s">
        <v>10</v>
      </c>
      <c r="G410" s="3" t="s">
        <v>69</v>
      </c>
      <c r="H410" s="7"/>
      <c r="I410" s="7">
        <v>101.25</v>
      </c>
      <c r="J410" s="7">
        <v>130.97999999999999</v>
      </c>
      <c r="K410" s="94">
        <v>0</v>
      </c>
      <c r="L410" s="94">
        <v>0</v>
      </c>
      <c r="M410" s="94">
        <v>0</v>
      </c>
      <c r="N410" s="7">
        <v>0</v>
      </c>
      <c r="O410" s="7">
        <v>0</v>
      </c>
    </row>
    <row r="411" spans="1:15" x14ac:dyDescent="0.25">
      <c r="A411" s="28" t="s">
        <v>216</v>
      </c>
      <c r="B411" s="4">
        <v>1</v>
      </c>
      <c r="C411" s="4">
        <v>2</v>
      </c>
      <c r="D411" s="4">
        <v>1</v>
      </c>
      <c r="E411" s="4">
        <v>625</v>
      </c>
      <c r="F411" s="5" t="s">
        <v>24</v>
      </c>
      <c r="G411" s="3" t="s">
        <v>70</v>
      </c>
      <c r="H411" s="7"/>
      <c r="I411" s="7">
        <v>377.75</v>
      </c>
      <c r="J411" s="7">
        <v>491.5</v>
      </c>
      <c r="K411" s="94">
        <v>0</v>
      </c>
      <c r="L411" s="94">
        <v>0</v>
      </c>
      <c r="M411" s="94">
        <v>0</v>
      </c>
      <c r="N411" s="7">
        <v>0</v>
      </c>
      <c r="O411" s="7">
        <v>0</v>
      </c>
    </row>
    <row r="412" spans="1:15" x14ac:dyDescent="0.25">
      <c r="A412" s="28" t="s">
        <v>216</v>
      </c>
      <c r="B412" s="4">
        <v>1</v>
      </c>
      <c r="C412" s="4">
        <v>2</v>
      </c>
      <c r="D412" s="4">
        <v>1</v>
      </c>
      <c r="E412" s="4">
        <v>625</v>
      </c>
      <c r="F412" s="5" t="s">
        <v>71</v>
      </c>
      <c r="G412" s="3" t="s">
        <v>72</v>
      </c>
      <c r="H412" s="7"/>
      <c r="I412" s="7">
        <v>126.17</v>
      </c>
      <c r="J412" s="7">
        <v>163.78</v>
      </c>
      <c r="K412" s="94">
        <v>0</v>
      </c>
      <c r="L412" s="94">
        <v>0</v>
      </c>
      <c r="M412" s="94">
        <v>0</v>
      </c>
      <c r="N412" s="7">
        <v>0</v>
      </c>
      <c r="O412" s="7">
        <v>0</v>
      </c>
    </row>
    <row r="413" spans="1:15" x14ac:dyDescent="0.25">
      <c r="A413" s="28" t="s">
        <v>216</v>
      </c>
      <c r="B413" s="4">
        <v>1</v>
      </c>
      <c r="C413" s="4">
        <v>2</v>
      </c>
      <c r="D413" s="4">
        <v>1</v>
      </c>
      <c r="E413" s="4">
        <v>625</v>
      </c>
      <c r="F413" s="5" t="s">
        <v>73</v>
      </c>
      <c r="G413" s="3" t="s">
        <v>74</v>
      </c>
      <c r="H413" s="7"/>
      <c r="I413" s="7">
        <v>598.58000000000004</v>
      </c>
      <c r="J413" s="7">
        <v>778.24</v>
      </c>
      <c r="K413" s="94">
        <v>0</v>
      </c>
      <c r="L413" s="94">
        <v>0</v>
      </c>
      <c r="M413" s="94">
        <v>0</v>
      </c>
      <c r="N413" s="7">
        <v>0</v>
      </c>
      <c r="O413" s="7">
        <v>0</v>
      </c>
    </row>
    <row r="414" spans="1:15" x14ac:dyDescent="0.25">
      <c r="A414" s="28" t="s">
        <v>216</v>
      </c>
      <c r="B414" s="4">
        <v>1</v>
      </c>
      <c r="C414" s="4">
        <v>2</v>
      </c>
      <c r="D414" s="4">
        <v>1</v>
      </c>
      <c r="E414" s="4">
        <v>627</v>
      </c>
      <c r="F414" s="5"/>
      <c r="G414" s="3" t="s">
        <v>148</v>
      </c>
      <c r="H414" s="7"/>
      <c r="I414" s="7">
        <v>732.6</v>
      </c>
      <c r="J414" s="7">
        <v>252.11</v>
      </c>
      <c r="K414" s="94">
        <v>0</v>
      </c>
      <c r="L414" s="94">
        <v>0</v>
      </c>
      <c r="M414" s="94">
        <v>0</v>
      </c>
      <c r="N414" s="7">
        <v>0</v>
      </c>
      <c r="O414" s="7">
        <v>0</v>
      </c>
    </row>
    <row r="415" spans="1:15" x14ac:dyDescent="0.25">
      <c r="A415" s="28" t="s">
        <v>216</v>
      </c>
      <c r="B415" s="4">
        <v>1</v>
      </c>
      <c r="C415" s="4">
        <v>2</v>
      </c>
      <c r="D415" s="4">
        <v>1</v>
      </c>
      <c r="E415" s="4">
        <v>632</v>
      </c>
      <c r="F415" s="5" t="s">
        <v>71</v>
      </c>
      <c r="G415" s="3" t="s">
        <v>81</v>
      </c>
      <c r="H415" s="7"/>
      <c r="I415" s="7">
        <v>178.67</v>
      </c>
      <c r="J415" s="7">
        <v>180</v>
      </c>
      <c r="K415" s="94">
        <v>180</v>
      </c>
      <c r="L415" s="94">
        <v>0</v>
      </c>
      <c r="M415" s="94">
        <v>180</v>
      </c>
      <c r="N415" s="7">
        <v>180</v>
      </c>
      <c r="O415" s="7">
        <v>180</v>
      </c>
    </row>
    <row r="416" spans="1:15" ht="23.25" x14ac:dyDescent="0.25">
      <c r="A416" s="28" t="s">
        <v>216</v>
      </c>
      <c r="B416" s="4">
        <v>1</v>
      </c>
      <c r="C416" s="4">
        <v>2</v>
      </c>
      <c r="D416" s="4">
        <v>1</v>
      </c>
      <c r="E416" s="4">
        <v>633</v>
      </c>
      <c r="F416" s="5" t="s">
        <v>87</v>
      </c>
      <c r="G416" s="6" t="s">
        <v>239</v>
      </c>
      <c r="H416" s="7"/>
      <c r="I416" s="7">
        <v>96.98</v>
      </c>
      <c r="J416" s="7">
        <v>459</v>
      </c>
      <c r="K416" s="94">
        <v>340</v>
      </c>
      <c r="L416" s="94">
        <v>0</v>
      </c>
      <c r="M416" s="94">
        <v>340</v>
      </c>
      <c r="N416" s="7">
        <v>500</v>
      </c>
      <c r="O416" s="7">
        <v>500</v>
      </c>
    </row>
    <row r="417" spans="1:15" x14ac:dyDescent="0.25">
      <c r="A417" s="28" t="s">
        <v>216</v>
      </c>
      <c r="B417" s="4">
        <v>1</v>
      </c>
      <c r="C417" s="4">
        <v>2</v>
      </c>
      <c r="D417" s="4">
        <v>1</v>
      </c>
      <c r="E417" s="4">
        <v>635</v>
      </c>
      <c r="F417" s="5" t="s">
        <v>14</v>
      </c>
      <c r="G417" s="3" t="s">
        <v>235</v>
      </c>
      <c r="H417" s="7"/>
      <c r="I417" s="7">
        <v>222</v>
      </c>
      <c r="J417" s="7">
        <v>800</v>
      </c>
      <c r="K417" s="94">
        <v>200</v>
      </c>
      <c r="L417" s="94">
        <v>0</v>
      </c>
      <c r="M417" s="94">
        <v>200</v>
      </c>
      <c r="N417" s="7">
        <v>200</v>
      </c>
      <c r="O417" s="7">
        <v>200</v>
      </c>
    </row>
    <row r="418" spans="1:15" ht="23.25" x14ac:dyDescent="0.25">
      <c r="A418" s="28" t="s">
        <v>216</v>
      </c>
      <c r="B418" s="4">
        <v>1</v>
      </c>
      <c r="C418" s="4">
        <v>2</v>
      </c>
      <c r="D418" s="4">
        <v>1</v>
      </c>
      <c r="E418" s="4">
        <v>635</v>
      </c>
      <c r="F418" s="5" t="s">
        <v>32</v>
      </c>
      <c r="G418" s="6" t="s">
        <v>331</v>
      </c>
      <c r="H418" s="7"/>
      <c r="I418" s="7">
        <v>0</v>
      </c>
      <c r="J418" s="7">
        <v>0</v>
      </c>
      <c r="K418" s="94">
        <v>0</v>
      </c>
      <c r="L418" s="94">
        <v>1500</v>
      </c>
      <c r="M418" s="94">
        <v>1500</v>
      </c>
      <c r="N418" s="7">
        <v>1500</v>
      </c>
      <c r="O418" s="7">
        <v>1500</v>
      </c>
    </row>
    <row r="419" spans="1:15" x14ac:dyDescent="0.25">
      <c r="A419" s="28" t="s">
        <v>216</v>
      </c>
      <c r="B419" s="4">
        <v>1</v>
      </c>
      <c r="C419" s="4">
        <v>2</v>
      </c>
      <c r="D419" s="4">
        <v>1</v>
      </c>
      <c r="E419" s="4">
        <v>635</v>
      </c>
      <c r="F419" s="5" t="s">
        <v>87</v>
      </c>
      <c r="G419" s="3" t="s">
        <v>236</v>
      </c>
      <c r="H419" s="7"/>
      <c r="I419" s="7">
        <v>0</v>
      </c>
      <c r="J419" s="7">
        <v>200</v>
      </c>
      <c r="K419" s="94">
        <v>500</v>
      </c>
      <c r="L419" s="94">
        <v>0</v>
      </c>
      <c r="M419" s="94">
        <v>500</v>
      </c>
      <c r="N419" s="7">
        <v>500</v>
      </c>
      <c r="O419" s="7">
        <v>500</v>
      </c>
    </row>
    <row r="420" spans="1:15" x14ac:dyDescent="0.25">
      <c r="A420" s="28" t="s">
        <v>216</v>
      </c>
      <c r="B420" s="4">
        <v>1</v>
      </c>
      <c r="C420" s="4">
        <v>2</v>
      </c>
      <c r="D420" s="4">
        <v>1</v>
      </c>
      <c r="E420" s="4">
        <v>637</v>
      </c>
      <c r="F420" s="5" t="s">
        <v>24</v>
      </c>
      <c r="G420" s="3" t="s">
        <v>364</v>
      </c>
      <c r="H420" s="7"/>
      <c r="I420" s="7">
        <v>115</v>
      </c>
      <c r="J420" s="7">
        <v>288</v>
      </c>
      <c r="K420" s="94">
        <v>1320</v>
      </c>
      <c r="L420" s="94">
        <v>0</v>
      </c>
      <c r="M420" s="94">
        <v>1320</v>
      </c>
      <c r="N420" s="7">
        <v>1320</v>
      </c>
      <c r="O420" s="7">
        <v>1320</v>
      </c>
    </row>
    <row r="421" spans="1:15" x14ac:dyDescent="0.25">
      <c r="A421" s="28" t="s">
        <v>216</v>
      </c>
      <c r="B421" s="4">
        <v>1</v>
      </c>
      <c r="C421" s="4">
        <v>2</v>
      </c>
      <c r="D421" s="4">
        <v>1</v>
      </c>
      <c r="E421" s="4">
        <v>637</v>
      </c>
      <c r="F421" s="5" t="s">
        <v>109</v>
      </c>
      <c r="G421" s="3" t="s">
        <v>110</v>
      </c>
      <c r="H421" s="7"/>
      <c r="I421" s="7">
        <v>458.03</v>
      </c>
      <c r="J421" s="7">
        <v>450</v>
      </c>
      <c r="K421" s="94">
        <v>0</v>
      </c>
      <c r="L421" s="94">
        <v>500</v>
      </c>
      <c r="M421" s="94">
        <v>500</v>
      </c>
      <c r="N421" s="7">
        <v>500</v>
      </c>
      <c r="O421" s="7">
        <v>500</v>
      </c>
    </row>
    <row r="422" spans="1:15" x14ac:dyDescent="0.25">
      <c r="A422" s="28" t="s">
        <v>216</v>
      </c>
      <c r="B422" s="4">
        <v>1</v>
      </c>
      <c r="C422" s="4">
        <v>2</v>
      </c>
      <c r="D422" s="4">
        <v>1</v>
      </c>
      <c r="E422" s="4">
        <v>637</v>
      </c>
      <c r="F422" s="5" t="s">
        <v>93</v>
      </c>
      <c r="G422" s="3" t="s">
        <v>241</v>
      </c>
      <c r="H422" s="7"/>
      <c r="I422" s="7">
        <v>0</v>
      </c>
      <c r="J422" s="7">
        <v>220</v>
      </c>
      <c r="K422" s="94">
        <v>220</v>
      </c>
      <c r="L422" s="94">
        <v>0</v>
      </c>
      <c r="M422" s="94">
        <v>220</v>
      </c>
      <c r="N422" s="7">
        <v>220</v>
      </c>
      <c r="O422" s="7">
        <v>220</v>
      </c>
    </row>
    <row r="423" spans="1:15" x14ac:dyDescent="0.25">
      <c r="A423" s="207" t="s">
        <v>242</v>
      </c>
      <c r="B423" s="208"/>
      <c r="C423" s="208"/>
      <c r="D423" s="208"/>
      <c r="E423" s="208"/>
      <c r="F423" s="208"/>
      <c r="G423" s="209"/>
      <c r="H423" s="7">
        <f t="shared" ref="H423:O423" si="21">SUM(H404:H422)</f>
        <v>0</v>
      </c>
      <c r="I423" s="7">
        <f t="shared" si="21"/>
        <v>18301.779999999995</v>
      </c>
      <c r="J423" s="7">
        <f t="shared" si="21"/>
        <v>50693</v>
      </c>
      <c r="K423" s="94">
        <f t="shared" si="21"/>
        <v>51807</v>
      </c>
      <c r="L423" s="94">
        <f t="shared" si="21"/>
        <v>2000</v>
      </c>
      <c r="M423" s="94">
        <f t="shared" si="21"/>
        <v>53807</v>
      </c>
      <c r="N423" s="7">
        <f t="shared" si="21"/>
        <v>53967</v>
      </c>
      <c r="O423" s="7">
        <f t="shared" si="21"/>
        <v>53967</v>
      </c>
    </row>
    <row r="424" spans="1:15" ht="9.9499999999999993" customHeight="1" x14ac:dyDescent="0.25">
      <c r="A424" s="219"/>
      <c r="B424" s="206"/>
      <c r="C424" s="206"/>
      <c r="D424" s="206"/>
      <c r="E424" s="206"/>
      <c r="F424" s="206"/>
      <c r="G424" s="206"/>
      <c r="H424" s="206"/>
      <c r="I424" s="206"/>
      <c r="J424" s="206"/>
      <c r="K424" s="206"/>
      <c r="L424" s="206"/>
      <c r="M424" s="206"/>
      <c r="N424" s="206"/>
      <c r="O424" s="220"/>
    </row>
    <row r="425" spans="1:15" x14ac:dyDescent="0.25">
      <c r="A425" s="207" t="s">
        <v>243</v>
      </c>
      <c r="B425" s="208"/>
      <c r="C425" s="208"/>
      <c r="D425" s="208"/>
      <c r="E425" s="208"/>
      <c r="F425" s="208"/>
      <c r="G425" s="209"/>
      <c r="H425" s="7">
        <f t="shared" ref="H425:O425" si="22">SUM(H370+H397+H423)</f>
        <v>121020</v>
      </c>
      <c r="I425" s="7">
        <f t="shared" si="22"/>
        <v>131854.24</v>
      </c>
      <c r="J425" s="7">
        <f t="shared" si="22"/>
        <v>143653</v>
      </c>
      <c r="K425" s="94">
        <f t="shared" si="22"/>
        <v>139215</v>
      </c>
      <c r="L425" s="94">
        <f t="shared" si="22"/>
        <v>3500</v>
      </c>
      <c r="M425" s="94">
        <f t="shared" si="22"/>
        <v>142715</v>
      </c>
      <c r="N425" s="7">
        <f t="shared" si="22"/>
        <v>144788</v>
      </c>
      <c r="O425" s="7">
        <f t="shared" si="22"/>
        <v>144788</v>
      </c>
    </row>
    <row r="426" spans="1:15" x14ac:dyDescent="0.25">
      <c r="A426" s="219"/>
      <c r="B426" s="206"/>
      <c r="C426" s="206"/>
      <c r="D426" s="206"/>
      <c r="E426" s="206"/>
      <c r="F426" s="206"/>
      <c r="G426" s="206"/>
      <c r="H426" s="206"/>
      <c r="I426" s="206"/>
      <c r="J426" s="206"/>
      <c r="K426" s="206"/>
      <c r="L426" s="206"/>
      <c r="M426" s="206"/>
      <c r="N426" s="206"/>
      <c r="O426" s="220"/>
    </row>
    <row r="427" spans="1:15" x14ac:dyDescent="0.25">
      <c r="A427" s="226" t="s">
        <v>249</v>
      </c>
      <c r="B427" s="232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2"/>
      <c r="N427" s="232"/>
      <c r="O427" s="233"/>
    </row>
    <row r="428" spans="1:15" ht="9.9499999999999993" customHeight="1" x14ac:dyDescent="0.25">
      <c r="A428" s="219"/>
      <c r="B428" s="206"/>
      <c r="C428" s="206"/>
      <c r="D428" s="206"/>
      <c r="E428" s="206"/>
      <c r="F428" s="206"/>
      <c r="G428" s="206"/>
      <c r="H428" s="206"/>
      <c r="I428" s="206"/>
      <c r="J428" s="206"/>
      <c r="K428" s="206"/>
      <c r="L428" s="206"/>
      <c r="M428" s="206"/>
      <c r="N428" s="206"/>
      <c r="O428" s="220"/>
    </row>
    <row r="429" spans="1:15" x14ac:dyDescent="0.25">
      <c r="A429" s="221" t="s">
        <v>244</v>
      </c>
      <c r="B429" s="196" t="s">
        <v>54</v>
      </c>
      <c r="C429" s="196" t="s">
        <v>133</v>
      </c>
      <c r="D429" s="196" t="s">
        <v>56</v>
      </c>
      <c r="E429" s="196" t="s">
        <v>1</v>
      </c>
      <c r="F429" s="212" t="s">
        <v>134</v>
      </c>
      <c r="G429" s="196" t="s">
        <v>3</v>
      </c>
      <c r="H429" s="198" t="s">
        <v>5</v>
      </c>
      <c r="I429" s="198" t="s">
        <v>6</v>
      </c>
      <c r="J429" s="198" t="s">
        <v>57</v>
      </c>
      <c r="K429" s="200" t="s">
        <v>58</v>
      </c>
      <c r="L429" s="201"/>
      <c r="M429" s="202"/>
      <c r="N429" s="196" t="s">
        <v>60</v>
      </c>
      <c r="O429" s="196" t="s">
        <v>61</v>
      </c>
    </row>
    <row r="430" spans="1:15" ht="9.9499999999999993" customHeight="1" x14ac:dyDescent="0.25">
      <c r="A430" s="222"/>
      <c r="B430" s="197"/>
      <c r="C430" s="197"/>
      <c r="D430" s="197"/>
      <c r="E430" s="197"/>
      <c r="F430" s="213"/>
      <c r="G430" s="197"/>
      <c r="H430" s="199"/>
      <c r="I430" s="199"/>
      <c r="J430" s="199"/>
      <c r="K430" s="96">
        <v>111</v>
      </c>
      <c r="L430" s="96">
        <v>41</v>
      </c>
      <c r="M430" s="96" t="s">
        <v>59</v>
      </c>
      <c r="N430" s="197"/>
      <c r="O430" s="197"/>
    </row>
    <row r="431" spans="1:15" s="58" customFormat="1" ht="9.9499999999999993" customHeight="1" x14ac:dyDescent="0.25">
      <c r="A431" s="57" t="s">
        <v>126</v>
      </c>
      <c r="B431" s="45" t="s">
        <v>127</v>
      </c>
      <c r="C431" s="45" t="s">
        <v>128</v>
      </c>
      <c r="D431" s="45" t="s">
        <v>129</v>
      </c>
      <c r="E431" s="45" t="s">
        <v>130</v>
      </c>
      <c r="F431" s="57" t="s">
        <v>131</v>
      </c>
      <c r="G431" s="45" t="s">
        <v>132</v>
      </c>
      <c r="H431" s="45">
        <v>1</v>
      </c>
      <c r="I431" s="45">
        <v>2</v>
      </c>
      <c r="J431" s="45">
        <v>3</v>
      </c>
      <c r="K431" s="102">
        <v>4</v>
      </c>
      <c r="L431" s="102">
        <v>5</v>
      </c>
      <c r="M431" s="102">
        <v>6</v>
      </c>
      <c r="N431" s="45">
        <v>7</v>
      </c>
      <c r="O431" s="45">
        <v>8</v>
      </c>
    </row>
    <row r="432" spans="1:15" x14ac:dyDescent="0.25">
      <c r="A432" s="28" t="s">
        <v>216</v>
      </c>
      <c r="B432" s="4">
        <v>5</v>
      </c>
      <c r="C432" s="4">
        <v>0</v>
      </c>
      <c r="D432" s="4"/>
      <c r="E432" s="4">
        <v>611</v>
      </c>
      <c r="F432" s="5"/>
      <c r="G432" s="3" t="s">
        <v>145</v>
      </c>
      <c r="H432" s="7">
        <v>17371</v>
      </c>
      <c r="I432" s="7">
        <v>19409.3</v>
      </c>
      <c r="J432" s="7">
        <v>19642</v>
      </c>
      <c r="K432" s="94"/>
      <c r="L432" s="94">
        <v>20339</v>
      </c>
      <c r="M432" s="94">
        <v>20339</v>
      </c>
      <c r="N432" s="7">
        <v>20339</v>
      </c>
      <c r="O432" s="7">
        <v>20339</v>
      </c>
    </row>
    <row r="433" spans="1:15" x14ac:dyDescent="0.25">
      <c r="A433" s="28" t="s">
        <v>216</v>
      </c>
      <c r="B433" s="4">
        <v>5</v>
      </c>
      <c r="C433" s="4">
        <v>0</v>
      </c>
      <c r="D433" s="4"/>
      <c r="E433" s="4">
        <v>614</v>
      </c>
      <c r="F433" s="5"/>
      <c r="G433" s="3" t="s">
        <v>64</v>
      </c>
      <c r="H433" s="7">
        <v>0</v>
      </c>
      <c r="I433" s="7">
        <v>0</v>
      </c>
      <c r="J433" s="7">
        <v>0</v>
      </c>
      <c r="K433" s="94"/>
      <c r="L433" s="94">
        <v>0</v>
      </c>
      <c r="M433" s="94">
        <v>0</v>
      </c>
      <c r="N433" s="7">
        <v>0</v>
      </c>
      <c r="O433" s="7">
        <v>0</v>
      </c>
    </row>
    <row r="434" spans="1:15" x14ac:dyDescent="0.25">
      <c r="A434" s="28" t="s">
        <v>216</v>
      </c>
      <c r="B434" s="4">
        <v>5</v>
      </c>
      <c r="C434" s="4">
        <v>0</v>
      </c>
      <c r="D434" s="4"/>
      <c r="E434" s="4">
        <v>621</v>
      </c>
      <c r="F434" s="5"/>
      <c r="G434" s="3" t="s">
        <v>217</v>
      </c>
      <c r="H434" s="7">
        <v>5350</v>
      </c>
      <c r="I434" s="7">
        <v>704.41</v>
      </c>
      <c r="J434" s="7">
        <v>3907.48</v>
      </c>
      <c r="K434" s="94"/>
      <c r="L434" s="94">
        <v>7109</v>
      </c>
      <c r="M434" s="94">
        <v>7109</v>
      </c>
      <c r="N434" s="7">
        <v>7109</v>
      </c>
      <c r="O434" s="7">
        <v>7109</v>
      </c>
    </row>
    <row r="435" spans="1:15" x14ac:dyDescent="0.25">
      <c r="A435" s="28" t="s">
        <v>216</v>
      </c>
      <c r="B435" s="4">
        <v>5</v>
      </c>
      <c r="C435" s="4">
        <v>0</v>
      </c>
      <c r="D435" s="4"/>
      <c r="E435" s="4">
        <v>623</v>
      </c>
      <c r="F435" s="5"/>
      <c r="G435" s="3" t="s">
        <v>146</v>
      </c>
      <c r="H435" s="7">
        <v>0</v>
      </c>
      <c r="I435" s="7">
        <v>1271.4100000000001</v>
      </c>
      <c r="J435" s="7">
        <v>454.7</v>
      </c>
      <c r="K435" s="94"/>
      <c r="L435" s="94">
        <v>0</v>
      </c>
      <c r="M435" s="94">
        <v>0</v>
      </c>
      <c r="N435" s="7">
        <v>0</v>
      </c>
      <c r="O435" s="7">
        <v>0</v>
      </c>
    </row>
    <row r="436" spans="1:15" x14ac:dyDescent="0.25">
      <c r="A436" s="28" t="s">
        <v>216</v>
      </c>
      <c r="B436" s="4">
        <v>5</v>
      </c>
      <c r="C436" s="4">
        <v>0</v>
      </c>
      <c r="D436" s="4"/>
      <c r="E436" s="4">
        <v>625</v>
      </c>
      <c r="F436" s="5" t="s">
        <v>12</v>
      </c>
      <c r="G436" s="3" t="s">
        <v>245</v>
      </c>
      <c r="H436" s="7">
        <v>0</v>
      </c>
      <c r="I436" s="7">
        <v>271.61</v>
      </c>
      <c r="J436" s="7">
        <v>124.59</v>
      </c>
      <c r="K436" s="94"/>
      <c r="L436" s="94">
        <v>0</v>
      </c>
      <c r="M436" s="94">
        <v>0</v>
      </c>
      <c r="N436" s="7">
        <v>0</v>
      </c>
      <c r="O436" s="7">
        <v>0</v>
      </c>
    </row>
    <row r="437" spans="1:15" x14ac:dyDescent="0.25">
      <c r="A437" s="28" t="s">
        <v>216</v>
      </c>
      <c r="B437" s="4">
        <v>5</v>
      </c>
      <c r="C437" s="4">
        <v>0</v>
      </c>
      <c r="D437" s="4"/>
      <c r="E437" s="4">
        <v>625</v>
      </c>
      <c r="F437" s="5" t="s">
        <v>14</v>
      </c>
      <c r="G437" s="3" t="s">
        <v>246</v>
      </c>
      <c r="H437" s="7">
        <v>0</v>
      </c>
      <c r="I437" s="7">
        <v>2717.35</v>
      </c>
      <c r="J437" s="7">
        <v>1242.9100000000001</v>
      </c>
      <c r="K437" s="94"/>
      <c r="L437" s="94">
        <v>0</v>
      </c>
      <c r="M437" s="94">
        <v>0</v>
      </c>
      <c r="N437" s="7">
        <v>0</v>
      </c>
      <c r="O437" s="7">
        <v>0</v>
      </c>
    </row>
    <row r="438" spans="1:15" x14ac:dyDescent="0.25">
      <c r="A438" s="28" t="s">
        <v>216</v>
      </c>
      <c r="B438" s="4">
        <v>5</v>
      </c>
      <c r="C438" s="4">
        <v>0</v>
      </c>
      <c r="D438" s="4"/>
      <c r="E438" s="4">
        <v>625</v>
      </c>
      <c r="F438" s="5" t="s">
        <v>10</v>
      </c>
      <c r="G438" s="3" t="s">
        <v>69</v>
      </c>
      <c r="H438" s="7">
        <v>0</v>
      </c>
      <c r="I438" s="7">
        <v>155.19</v>
      </c>
      <c r="J438" s="7">
        <v>73.09</v>
      </c>
      <c r="K438" s="94"/>
      <c r="L438" s="94">
        <v>0</v>
      </c>
      <c r="M438" s="94">
        <v>0</v>
      </c>
      <c r="N438" s="7">
        <v>0</v>
      </c>
      <c r="O438" s="7">
        <v>0</v>
      </c>
    </row>
    <row r="439" spans="1:15" x14ac:dyDescent="0.25">
      <c r="A439" s="28" t="s">
        <v>216</v>
      </c>
      <c r="B439" s="4">
        <v>5</v>
      </c>
      <c r="C439" s="4">
        <v>0</v>
      </c>
      <c r="D439" s="4"/>
      <c r="E439" s="4">
        <v>625</v>
      </c>
      <c r="F439" s="5" t="s">
        <v>24</v>
      </c>
      <c r="G439" s="3" t="s">
        <v>70</v>
      </c>
      <c r="H439" s="7">
        <v>0</v>
      </c>
      <c r="I439" s="7">
        <v>582.25</v>
      </c>
      <c r="J439" s="7">
        <v>266.3</v>
      </c>
      <c r="K439" s="94"/>
      <c r="L439" s="94">
        <v>0</v>
      </c>
      <c r="M439" s="94">
        <v>0</v>
      </c>
      <c r="N439" s="7">
        <v>0</v>
      </c>
      <c r="O439" s="7">
        <v>0</v>
      </c>
    </row>
    <row r="440" spans="1:15" x14ac:dyDescent="0.25">
      <c r="A440" s="28" t="s">
        <v>216</v>
      </c>
      <c r="B440" s="4">
        <v>5</v>
      </c>
      <c r="C440" s="4">
        <v>0</v>
      </c>
      <c r="D440" s="4"/>
      <c r="E440" s="4">
        <v>625</v>
      </c>
      <c r="F440" s="5" t="s">
        <v>71</v>
      </c>
      <c r="G440" s="3" t="s">
        <v>72</v>
      </c>
      <c r="H440" s="7">
        <v>0</v>
      </c>
      <c r="I440" s="7">
        <v>194.04</v>
      </c>
      <c r="J440" s="7">
        <v>88.73</v>
      </c>
      <c r="K440" s="94"/>
      <c r="L440" s="94">
        <v>0</v>
      </c>
      <c r="M440" s="94">
        <v>0</v>
      </c>
      <c r="N440" s="7">
        <v>0</v>
      </c>
      <c r="O440" s="7">
        <v>0</v>
      </c>
    </row>
    <row r="441" spans="1:15" x14ac:dyDescent="0.25">
      <c r="A441" s="28" t="s">
        <v>216</v>
      </c>
      <c r="B441" s="4">
        <v>5</v>
      </c>
      <c r="C441" s="4">
        <v>0</v>
      </c>
      <c r="D441" s="4"/>
      <c r="E441" s="4">
        <v>625</v>
      </c>
      <c r="F441" s="5" t="s">
        <v>73</v>
      </c>
      <c r="G441" s="3" t="s">
        <v>247</v>
      </c>
      <c r="H441" s="7">
        <v>0</v>
      </c>
      <c r="I441" s="7">
        <v>912.9</v>
      </c>
      <c r="J441" s="7">
        <v>421.68</v>
      </c>
      <c r="K441" s="94"/>
      <c r="L441" s="94">
        <v>0</v>
      </c>
      <c r="M441" s="94">
        <v>0</v>
      </c>
      <c r="N441" s="7">
        <v>0</v>
      </c>
      <c r="O441" s="7">
        <v>0</v>
      </c>
    </row>
    <row r="442" spans="1:15" x14ac:dyDescent="0.25">
      <c r="A442" s="28" t="s">
        <v>216</v>
      </c>
      <c r="B442" s="4">
        <v>5</v>
      </c>
      <c r="C442" s="4">
        <v>0</v>
      </c>
      <c r="D442" s="4"/>
      <c r="E442" s="4">
        <v>627</v>
      </c>
      <c r="F442" s="5"/>
      <c r="G442" s="3" t="s">
        <v>148</v>
      </c>
      <c r="H442" s="7">
        <v>0</v>
      </c>
      <c r="I442" s="7">
        <v>384.95</v>
      </c>
      <c r="J442" s="7">
        <v>177.52</v>
      </c>
      <c r="K442" s="94"/>
      <c r="L442" s="94">
        <v>0</v>
      </c>
      <c r="M442" s="94">
        <v>0</v>
      </c>
      <c r="N442" s="7">
        <v>0</v>
      </c>
      <c r="O442" s="7">
        <v>0</v>
      </c>
    </row>
    <row r="443" spans="1:15" x14ac:dyDescent="0.25">
      <c r="A443" s="28" t="s">
        <v>216</v>
      </c>
      <c r="B443" s="4">
        <v>5</v>
      </c>
      <c r="C443" s="4">
        <v>0</v>
      </c>
      <c r="D443" s="4"/>
      <c r="E443" s="4">
        <v>637</v>
      </c>
      <c r="F443" s="5" t="s">
        <v>93</v>
      </c>
      <c r="G443" s="3" t="s">
        <v>248</v>
      </c>
      <c r="H443" s="7">
        <v>150</v>
      </c>
      <c r="I443" s="7">
        <v>139.76</v>
      </c>
      <c r="J443" s="7">
        <v>120</v>
      </c>
      <c r="K443" s="94"/>
      <c r="L443" s="94">
        <v>100</v>
      </c>
      <c r="M443" s="94">
        <v>100</v>
      </c>
      <c r="N443" s="7">
        <v>100</v>
      </c>
      <c r="O443" s="7">
        <v>100</v>
      </c>
    </row>
    <row r="444" spans="1:15" x14ac:dyDescent="0.25">
      <c r="A444" s="207" t="s">
        <v>250</v>
      </c>
      <c r="B444" s="208"/>
      <c r="C444" s="208"/>
      <c r="D444" s="208"/>
      <c r="E444" s="208"/>
      <c r="F444" s="208"/>
      <c r="G444" s="209"/>
      <c r="H444" s="7">
        <f t="shared" ref="H444:O444" si="23">SUM(H432:H443)</f>
        <v>22871</v>
      </c>
      <c r="I444" s="7">
        <f t="shared" si="23"/>
        <v>26743.17</v>
      </c>
      <c r="J444" s="7">
        <f t="shared" si="23"/>
        <v>26519</v>
      </c>
      <c r="K444" s="94">
        <f t="shared" si="23"/>
        <v>0</v>
      </c>
      <c r="L444" s="94">
        <f t="shared" si="23"/>
        <v>27548</v>
      </c>
      <c r="M444" s="94">
        <f t="shared" si="23"/>
        <v>27548</v>
      </c>
      <c r="N444" s="7">
        <f t="shared" si="23"/>
        <v>27548</v>
      </c>
      <c r="O444" s="7">
        <f t="shared" si="23"/>
        <v>27548</v>
      </c>
    </row>
    <row r="445" spans="1:15" x14ac:dyDescent="0.25">
      <c r="A445" s="59"/>
      <c r="B445" s="36"/>
      <c r="C445" s="36"/>
      <c r="D445" s="36"/>
      <c r="E445" s="36"/>
      <c r="F445" s="35"/>
      <c r="G445" s="37"/>
      <c r="H445" s="37"/>
      <c r="I445" s="37"/>
      <c r="J445" s="37"/>
      <c r="K445" s="105"/>
      <c r="L445" s="37"/>
      <c r="M445" s="37"/>
      <c r="N445" s="37"/>
      <c r="O445" s="37"/>
    </row>
    <row r="446" spans="1:15" x14ac:dyDescent="0.25">
      <c r="A446" s="186" t="s">
        <v>251</v>
      </c>
      <c r="B446" s="187"/>
      <c r="C446" s="187"/>
      <c r="D446" s="187"/>
      <c r="E446" s="187"/>
      <c r="F446" s="187"/>
      <c r="G446" s="187"/>
      <c r="H446" s="187"/>
      <c r="I446" s="187"/>
      <c r="J446" s="187"/>
      <c r="K446" s="187"/>
      <c r="L446" s="187"/>
      <c r="M446" s="187"/>
      <c r="N446" s="187"/>
      <c r="O446" s="188"/>
    </row>
    <row r="447" spans="1:15" ht="9.9499999999999993" customHeight="1" x14ac:dyDescent="0.25">
      <c r="A447" s="189"/>
      <c r="B447" s="190"/>
      <c r="C447" s="190"/>
      <c r="D447" s="190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1"/>
    </row>
    <row r="448" spans="1:15" x14ac:dyDescent="0.25">
      <c r="A448" s="192" t="s">
        <v>53</v>
      </c>
      <c r="B448" s="192" t="s">
        <v>54</v>
      </c>
      <c r="C448" s="192" t="s">
        <v>133</v>
      </c>
      <c r="D448" s="192" t="s">
        <v>56</v>
      </c>
      <c r="E448" s="192" t="s">
        <v>1</v>
      </c>
      <c r="F448" s="198" t="s">
        <v>2</v>
      </c>
      <c r="G448" s="196" t="s">
        <v>3</v>
      </c>
      <c r="H448" s="198" t="s">
        <v>5</v>
      </c>
      <c r="I448" s="198" t="s">
        <v>6</v>
      </c>
      <c r="J448" s="198" t="s">
        <v>57</v>
      </c>
      <c r="K448" s="200" t="s">
        <v>58</v>
      </c>
      <c r="L448" s="201"/>
      <c r="M448" s="202"/>
      <c r="N448" s="196" t="s">
        <v>60</v>
      </c>
      <c r="O448" s="196" t="s">
        <v>61</v>
      </c>
    </row>
    <row r="449" spans="1:15" ht="9.9499999999999993" customHeight="1" x14ac:dyDescent="0.25">
      <c r="A449" s="193"/>
      <c r="B449" s="193"/>
      <c r="C449" s="193"/>
      <c r="D449" s="193"/>
      <c r="E449" s="193"/>
      <c r="F449" s="199"/>
      <c r="G449" s="197"/>
      <c r="H449" s="199"/>
      <c r="I449" s="199"/>
      <c r="J449" s="199"/>
      <c r="K449" s="96">
        <v>111</v>
      </c>
      <c r="L449" s="96">
        <v>41</v>
      </c>
      <c r="M449" s="96" t="s">
        <v>59</v>
      </c>
      <c r="N449" s="197"/>
      <c r="O449" s="197"/>
    </row>
    <row r="450" spans="1:15" s="56" customFormat="1" ht="9.9499999999999993" customHeight="1" x14ac:dyDescent="0.25">
      <c r="A450" s="45" t="s">
        <v>126</v>
      </c>
      <c r="B450" s="45" t="s">
        <v>127</v>
      </c>
      <c r="C450" s="45" t="s">
        <v>128</v>
      </c>
      <c r="D450" s="45" t="s">
        <v>129</v>
      </c>
      <c r="E450" s="45" t="s">
        <v>130</v>
      </c>
      <c r="F450" s="45" t="s">
        <v>131</v>
      </c>
      <c r="G450" s="45" t="s">
        <v>132</v>
      </c>
      <c r="H450" s="45">
        <v>1</v>
      </c>
      <c r="I450" s="45">
        <v>2</v>
      </c>
      <c r="J450" s="45">
        <v>3</v>
      </c>
      <c r="K450" s="102">
        <v>4</v>
      </c>
      <c r="L450" s="102">
        <v>5</v>
      </c>
      <c r="M450" s="102">
        <v>6</v>
      </c>
      <c r="N450" s="45">
        <v>7</v>
      </c>
      <c r="O450" s="45">
        <v>8</v>
      </c>
    </row>
    <row r="451" spans="1:15" x14ac:dyDescent="0.25">
      <c r="A451" s="28" t="s">
        <v>216</v>
      </c>
      <c r="B451" s="4">
        <v>5</v>
      </c>
      <c r="C451" s="4">
        <v>0</v>
      </c>
      <c r="D451" s="4"/>
      <c r="E451" s="4">
        <v>611</v>
      </c>
      <c r="F451" s="5"/>
      <c r="G451" s="3" t="s">
        <v>145</v>
      </c>
      <c r="H451" s="7">
        <v>8686</v>
      </c>
      <c r="I451" s="7">
        <v>9704.65</v>
      </c>
      <c r="J451" s="7">
        <v>10222</v>
      </c>
      <c r="K451" s="94"/>
      <c r="L451" s="94">
        <v>8019</v>
      </c>
      <c r="M451" s="94">
        <v>8019</v>
      </c>
      <c r="N451" s="7">
        <v>8019</v>
      </c>
      <c r="O451" s="7">
        <v>8019</v>
      </c>
    </row>
    <row r="452" spans="1:15" x14ac:dyDescent="0.25">
      <c r="A452" s="28" t="s">
        <v>216</v>
      </c>
      <c r="B452" s="4">
        <v>5</v>
      </c>
      <c r="C452" s="4">
        <v>0</v>
      </c>
      <c r="D452" s="4"/>
      <c r="E452" s="4">
        <v>614</v>
      </c>
      <c r="F452" s="5"/>
      <c r="G452" s="3" t="s">
        <v>64</v>
      </c>
      <c r="H452" s="7">
        <v>0</v>
      </c>
      <c r="I452" s="7">
        <v>0</v>
      </c>
      <c r="J452" s="7">
        <v>0</v>
      </c>
      <c r="K452" s="94"/>
      <c r="L452" s="94">
        <v>0</v>
      </c>
      <c r="M452" s="94">
        <v>0</v>
      </c>
      <c r="N452" s="7">
        <v>0</v>
      </c>
      <c r="O452" s="7">
        <v>0</v>
      </c>
    </row>
    <row r="453" spans="1:15" x14ac:dyDescent="0.25">
      <c r="A453" s="28" t="s">
        <v>216</v>
      </c>
      <c r="B453" s="4">
        <v>5</v>
      </c>
      <c r="C453" s="4">
        <v>0</v>
      </c>
      <c r="D453" s="4"/>
      <c r="E453" s="4">
        <v>621</v>
      </c>
      <c r="F453" s="5"/>
      <c r="G453" s="3" t="s">
        <v>217</v>
      </c>
      <c r="H453" s="7">
        <v>2674</v>
      </c>
      <c r="I453" s="7">
        <v>352.2</v>
      </c>
      <c r="J453" s="7">
        <v>0</v>
      </c>
      <c r="K453" s="94"/>
      <c r="L453" s="94">
        <v>2803</v>
      </c>
      <c r="M453" s="94">
        <v>2803</v>
      </c>
      <c r="N453" s="7">
        <v>2803</v>
      </c>
      <c r="O453" s="7">
        <v>2803</v>
      </c>
    </row>
    <row r="454" spans="1:15" x14ac:dyDescent="0.25">
      <c r="A454" s="28" t="s">
        <v>216</v>
      </c>
      <c r="B454" s="4">
        <v>5</v>
      </c>
      <c r="C454" s="4">
        <v>0</v>
      </c>
      <c r="D454" s="4"/>
      <c r="E454" s="4">
        <v>623</v>
      </c>
      <c r="F454" s="5"/>
      <c r="G454" s="3" t="s">
        <v>146</v>
      </c>
      <c r="H454" s="7">
        <v>0</v>
      </c>
      <c r="I454" s="7">
        <v>635.70000000000005</v>
      </c>
      <c r="J454" s="7">
        <v>2501.7800000000002</v>
      </c>
      <c r="K454" s="94"/>
      <c r="L454" s="94">
        <v>0</v>
      </c>
      <c r="M454" s="94">
        <v>0</v>
      </c>
      <c r="N454" s="7">
        <v>0</v>
      </c>
      <c r="O454" s="7">
        <v>0</v>
      </c>
    </row>
    <row r="455" spans="1:15" x14ac:dyDescent="0.25">
      <c r="A455" s="28" t="s">
        <v>216</v>
      </c>
      <c r="B455" s="4">
        <v>5</v>
      </c>
      <c r="C455" s="4">
        <v>0</v>
      </c>
      <c r="D455" s="4"/>
      <c r="E455" s="4">
        <v>625</v>
      </c>
      <c r="F455" s="5" t="s">
        <v>42</v>
      </c>
      <c r="G455" s="3" t="s">
        <v>147</v>
      </c>
      <c r="H455" s="7">
        <v>0</v>
      </c>
      <c r="I455" s="7">
        <v>135.80000000000001</v>
      </c>
      <c r="J455" s="7">
        <v>60.95</v>
      </c>
      <c r="K455" s="94"/>
      <c r="L455" s="94">
        <v>0</v>
      </c>
      <c r="M455" s="94">
        <v>0</v>
      </c>
      <c r="N455" s="7">
        <v>0</v>
      </c>
      <c r="O455" s="7">
        <v>0</v>
      </c>
    </row>
    <row r="456" spans="1:15" x14ac:dyDescent="0.25">
      <c r="A456" s="28" t="s">
        <v>216</v>
      </c>
      <c r="B456" s="4">
        <v>5</v>
      </c>
      <c r="C456" s="4">
        <v>0</v>
      </c>
      <c r="D456" s="4"/>
      <c r="E456" s="4">
        <v>625</v>
      </c>
      <c r="F456" s="5" t="s">
        <v>14</v>
      </c>
      <c r="G456" s="3" t="s">
        <v>68</v>
      </c>
      <c r="H456" s="7">
        <v>0</v>
      </c>
      <c r="I456" s="7">
        <v>1358.68</v>
      </c>
      <c r="J456" s="7">
        <v>613.42999999999995</v>
      </c>
      <c r="K456" s="94"/>
      <c r="L456" s="94">
        <v>0</v>
      </c>
      <c r="M456" s="94">
        <v>0</v>
      </c>
      <c r="N456" s="7">
        <v>0</v>
      </c>
      <c r="O456" s="7">
        <v>0</v>
      </c>
    </row>
    <row r="457" spans="1:15" x14ac:dyDescent="0.25">
      <c r="A457" s="28" t="s">
        <v>216</v>
      </c>
      <c r="B457" s="4">
        <v>5</v>
      </c>
      <c r="C457" s="4">
        <v>0</v>
      </c>
      <c r="D457" s="4"/>
      <c r="E457" s="4">
        <v>625</v>
      </c>
      <c r="F457" s="5" t="s">
        <v>10</v>
      </c>
      <c r="G457" s="3" t="s">
        <v>69</v>
      </c>
      <c r="H457" s="7">
        <v>0</v>
      </c>
      <c r="I457" s="7">
        <v>77.59</v>
      </c>
      <c r="J457" s="7">
        <v>32.909999999999997</v>
      </c>
      <c r="K457" s="94"/>
      <c r="L457" s="94">
        <v>0</v>
      </c>
      <c r="M457" s="94">
        <v>0</v>
      </c>
      <c r="N457" s="7">
        <v>0</v>
      </c>
      <c r="O457" s="7">
        <v>0</v>
      </c>
    </row>
    <row r="458" spans="1:15" x14ac:dyDescent="0.25">
      <c r="A458" s="28" t="s">
        <v>216</v>
      </c>
      <c r="B458" s="4">
        <v>5</v>
      </c>
      <c r="C458" s="4">
        <v>0</v>
      </c>
      <c r="D458" s="4"/>
      <c r="E458" s="4">
        <v>625</v>
      </c>
      <c r="F458" s="5" t="s">
        <v>24</v>
      </c>
      <c r="G458" s="3" t="s">
        <v>70</v>
      </c>
      <c r="H458" s="7">
        <v>0</v>
      </c>
      <c r="I458" s="7">
        <v>291.13</v>
      </c>
      <c r="J458" s="7">
        <v>131.43</v>
      </c>
      <c r="K458" s="94"/>
      <c r="L458" s="94">
        <v>0</v>
      </c>
      <c r="M458" s="94">
        <v>0</v>
      </c>
      <c r="N458" s="7">
        <v>0</v>
      </c>
      <c r="O458" s="7">
        <v>0</v>
      </c>
    </row>
    <row r="459" spans="1:15" x14ac:dyDescent="0.25">
      <c r="A459" s="28" t="s">
        <v>216</v>
      </c>
      <c r="B459" s="4">
        <v>5</v>
      </c>
      <c r="C459" s="4">
        <v>0</v>
      </c>
      <c r="D459" s="4"/>
      <c r="E459" s="4">
        <v>625</v>
      </c>
      <c r="F459" s="5" t="s">
        <v>71</v>
      </c>
      <c r="G459" s="3" t="s">
        <v>72</v>
      </c>
      <c r="H459" s="7">
        <v>0</v>
      </c>
      <c r="I459" s="7">
        <v>97.02</v>
      </c>
      <c r="J459" s="7">
        <v>43.79</v>
      </c>
      <c r="K459" s="94"/>
      <c r="L459" s="94">
        <v>0</v>
      </c>
      <c r="M459" s="94">
        <v>0</v>
      </c>
      <c r="N459" s="7">
        <v>0</v>
      </c>
      <c r="O459" s="7">
        <v>0</v>
      </c>
    </row>
    <row r="460" spans="1:15" x14ac:dyDescent="0.25">
      <c r="A460" s="28" t="s">
        <v>216</v>
      </c>
      <c r="B460" s="4">
        <v>5</v>
      </c>
      <c r="C460" s="4">
        <v>0</v>
      </c>
      <c r="D460" s="4"/>
      <c r="E460" s="4">
        <v>625</v>
      </c>
      <c r="F460" s="5" t="s">
        <v>73</v>
      </c>
      <c r="G460" s="3" t="s">
        <v>74</v>
      </c>
      <c r="H460" s="7">
        <v>0</v>
      </c>
      <c r="I460" s="7">
        <v>469.95</v>
      </c>
      <c r="J460" s="7">
        <v>208.1</v>
      </c>
      <c r="K460" s="94"/>
      <c r="L460" s="94">
        <v>0</v>
      </c>
      <c r="M460" s="94">
        <v>0</v>
      </c>
      <c r="N460" s="7">
        <v>0</v>
      </c>
      <c r="O460" s="7">
        <v>0</v>
      </c>
    </row>
    <row r="461" spans="1:15" x14ac:dyDescent="0.25">
      <c r="A461" s="28" t="s">
        <v>216</v>
      </c>
      <c r="B461" s="4">
        <v>5</v>
      </c>
      <c r="C461" s="4">
        <v>0</v>
      </c>
      <c r="D461" s="4"/>
      <c r="E461" s="4">
        <v>627</v>
      </c>
      <c r="F461" s="5"/>
      <c r="G461" s="3" t="s">
        <v>252</v>
      </c>
      <c r="H461" s="7">
        <v>0</v>
      </c>
      <c r="I461" s="7">
        <v>192.47</v>
      </c>
      <c r="J461" s="7">
        <v>87.61</v>
      </c>
      <c r="K461" s="94"/>
      <c r="L461" s="94">
        <v>0</v>
      </c>
      <c r="M461" s="94">
        <v>0</v>
      </c>
      <c r="N461" s="7">
        <v>0</v>
      </c>
      <c r="O461" s="7">
        <v>0</v>
      </c>
    </row>
    <row r="462" spans="1:15" x14ac:dyDescent="0.25">
      <c r="A462" s="28" t="s">
        <v>216</v>
      </c>
      <c r="B462" s="4">
        <v>5</v>
      </c>
      <c r="C462" s="4">
        <v>0</v>
      </c>
      <c r="D462" s="4"/>
      <c r="E462" s="4">
        <v>637</v>
      </c>
      <c r="F462" s="5" t="s">
        <v>93</v>
      </c>
      <c r="G462" s="3" t="s">
        <v>248</v>
      </c>
      <c r="H462" s="7">
        <v>150</v>
      </c>
      <c r="I462" s="7">
        <v>69.88</v>
      </c>
      <c r="J462" s="7">
        <v>80</v>
      </c>
      <c r="K462" s="94"/>
      <c r="L462" s="94">
        <v>100</v>
      </c>
      <c r="M462" s="94">
        <v>100</v>
      </c>
      <c r="N462" s="7">
        <v>100</v>
      </c>
      <c r="O462" s="7">
        <v>100</v>
      </c>
    </row>
    <row r="463" spans="1:15" x14ac:dyDescent="0.25">
      <c r="A463" s="207" t="s">
        <v>253</v>
      </c>
      <c r="B463" s="208"/>
      <c r="C463" s="208"/>
      <c r="D463" s="208"/>
      <c r="E463" s="208"/>
      <c r="F463" s="208"/>
      <c r="G463" s="209"/>
      <c r="H463" s="7">
        <f t="shared" ref="H463:O463" si="24">SUM(H451:H462)</f>
        <v>11510</v>
      </c>
      <c r="I463" s="7">
        <f t="shared" si="24"/>
        <v>13385.07</v>
      </c>
      <c r="J463" s="7">
        <f t="shared" si="24"/>
        <v>13982.000000000004</v>
      </c>
      <c r="K463" s="94">
        <f t="shared" si="24"/>
        <v>0</v>
      </c>
      <c r="L463" s="94">
        <f t="shared" si="24"/>
        <v>10922</v>
      </c>
      <c r="M463" s="94">
        <f t="shared" si="24"/>
        <v>10922</v>
      </c>
      <c r="N463" s="7">
        <f t="shared" si="24"/>
        <v>10922</v>
      </c>
      <c r="O463" s="7">
        <f t="shared" si="24"/>
        <v>10922</v>
      </c>
    </row>
    <row r="464" spans="1:15" ht="9.9499999999999993" customHeight="1" x14ac:dyDescent="0.25">
      <c r="A464" s="219"/>
      <c r="B464" s="206"/>
      <c r="C464" s="206"/>
      <c r="D464" s="206"/>
      <c r="E464" s="206"/>
      <c r="F464" s="206"/>
      <c r="G464" s="206"/>
      <c r="H464" s="206"/>
      <c r="I464" s="206"/>
      <c r="J464" s="206"/>
      <c r="K464" s="206"/>
      <c r="L464" s="206"/>
      <c r="M464" s="206"/>
      <c r="N464" s="206"/>
      <c r="O464" s="220"/>
    </row>
    <row r="465" spans="1:15" x14ac:dyDescent="0.25">
      <c r="A465" s="207" t="s">
        <v>254</v>
      </c>
      <c r="B465" s="208"/>
      <c r="C465" s="208"/>
      <c r="D465" s="208"/>
      <c r="E465" s="208"/>
      <c r="F465" s="208"/>
      <c r="G465" s="209"/>
      <c r="H465" s="10">
        <f t="shared" ref="H465:O465" si="25">SUM(H444+H463)</f>
        <v>34381</v>
      </c>
      <c r="I465" s="10">
        <f t="shared" si="25"/>
        <v>40128.239999999998</v>
      </c>
      <c r="J465" s="7">
        <f t="shared" si="25"/>
        <v>40501</v>
      </c>
      <c r="K465" s="94">
        <f t="shared" si="25"/>
        <v>0</v>
      </c>
      <c r="L465" s="94">
        <f t="shared" si="25"/>
        <v>38470</v>
      </c>
      <c r="M465" s="94">
        <f t="shared" si="25"/>
        <v>38470</v>
      </c>
      <c r="N465" s="7">
        <f t="shared" si="25"/>
        <v>38470</v>
      </c>
      <c r="O465" s="7">
        <f t="shared" si="25"/>
        <v>38470</v>
      </c>
    </row>
    <row r="466" spans="1:15" x14ac:dyDescent="0.25">
      <c r="A466" s="219"/>
      <c r="B466" s="206"/>
      <c r="C466" s="206"/>
      <c r="D466" s="206"/>
      <c r="E466" s="206"/>
      <c r="F466" s="206"/>
      <c r="G466" s="206"/>
      <c r="H466" s="206"/>
      <c r="I466" s="206"/>
      <c r="J466" s="206"/>
      <c r="K466" s="206"/>
      <c r="L466" s="206"/>
      <c r="M466" s="206"/>
      <c r="N466" s="206"/>
      <c r="O466" s="220"/>
    </row>
    <row r="467" spans="1:15" x14ac:dyDescent="0.25">
      <c r="A467" s="226" t="s">
        <v>255</v>
      </c>
      <c r="B467" s="227"/>
      <c r="C467" s="227"/>
      <c r="D467" s="227"/>
      <c r="E467" s="227"/>
      <c r="F467" s="227"/>
      <c r="G467" s="227"/>
      <c r="H467" s="227"/>
      <c r="I467" s="227"/>
      <c r="J467" s="227"/>
      <c r="K467" s="227"/>
      <c r="L467" s="227"/>
      <c r="M467" s="227"/>
      <c r="N467" s="227"/>
      <c r="O467" s="228"/>
    </row>
    <row r="468" spans="1:15" ht="9.9499999999999993" customHeight="1" x14ac:dyDescent="0.25">
      <c r="A468" s="219"/>
      <c r="B468" s="206"/>
      <c r="C468" s="206"/>
      <c r="D468" s="206"/>
      <c r="E468" s="206"/>
      <c r="F468" s="206"/>
      <c r="G468" s="206"/>
      <c r="H468" s="206"/>
      <c r="I468" s="206"/>
      <c r="J468" s="206"/>
      <c r="K468" s="206"/>
      <c r="L468" s="206"/>
      <c r="M468" s="206"/>
      <c r="N468" s="206"/>
      <c r="O468" s="220"/>
    </row>
    <row r="469" spans="1:15" x14ac:dyDescent="0.25">
      <c r="A469" s="214" t="s">
        <v>53</v>
      </c>
      <c r="B469" s="192" t="s">
        <v>54</v>
      </c>
      <c r="C469" s="192" t="s">
        <v>133</v>
      </c>
      <c r="D469" s="192" t="s">
        <v>56</v>
      </c>
      <c r="E469" s="192" t="s">
        <v>1</v>
      </c>
      <c r="F469" s="212" t="s">
        <v>2</v>
      </c>
      <c r="G469" s="196" t="s">
        <v>3</v>
      </c>
      <c r="H469" s="198" t="s">
        <v>5</v>
      </c>
      <c r="I469" s="198" t="s">
        <v>6</v>
      </c>
      <c r="J469" s="198" t="s">
        <v>57</v>
      </c>
      <c r="K469" s="200" t="s">
        <v>58</v>
      </c>
      <c r="L469" s="201"/>
      <c r="M469" s="202"/>
      <c r="N469" s="196" t="s">
        <v>60</v>
      </c>
      <c r="O469" s="196" t="s">
        <v>61</v>
      </c>
    </row>
    <row r="470" spans="1:15" ht="9.9499999999999993" customHeight="1" x14ac:dyDescent="0.25">
      <c r="A470" s="215"/>
      <c r="B470" s="193"/>
      <c r="C470" s="193"/>
      <c r="D470" s="193"/>
      <c r="E470" s="193"/>
      <c r="F470" s="213"/>
      <c r="G470" s="197"/>
      <c r="H470" s="199"/>
      <c r="I470" s="199"/>
      <c r="J470" s="199"/>
      <c r="K470" s="96">
        <v>111</v>
      </c>
      <c r="L470" s="96">
        <v>41</v>
      </c>
      <c r="M470" s="96" t="s">
        <v>59</v>
      </c>
      <c r="N470" s="197"/>
      <c r="O470" s="197"/>
    </row>
    <row r="471" spans="1:15" s="58" customFormat="1" ht="9.9499999999999993" customHeight="1" x14ac:dyDescent="0.25">
      <c r="A471" s="57" t="s">
        <v>126</v>
      </c>
      <c r="B471" s="45" t="s">
        <v>127</v>
      </c>
      <c r="C471" s="45" t="s">
        <v>128</v>
      </c>
      <c r="D471" s="45" t="s">
        <v>129</v>
      </c>
      <c r="E471" s="45" t="s">
        <v>130</v>
      </c>
      <c r="F471" s="57" t="s">
        <v>131</v>
      </c>
      <c r="G471" s="45" t="s">
        <v>132</v>
      </c>
      <c r="H471" s="45">
        <v>1</v>
      </c>
      <c r="I471" s="45">
        <v>2</v>
      </c>
      <c r="J471" s="60">
        <v>3</v>
      </c>
      <c r="K471" s="102">
        <v>4</v>
      </c>
      <c r="L471" s="102">
        <v>5</v>
      </c>
      <c r="M471" s="102">
        <v>6</v>
      </c>
      <c r="N471" s="45">
        <v>7</v>
      </c>
      <c r="O471" s="45">
        <v>8</v>
      </c>
    </row>
    <row r="472" spans="1:15" x14ac:dyDescent="0.25">
      <c r="A472" s="28" t="s">
        <v>216</v>
      </c>
      <c r="B472" s="4">
        <v>6</v>
      </c>
      <c r="C472" s="4">
        <v>0</v>
      </c>
      <c r="D472" s="4">
        <v>1</v>
      </c>
      <c r="E472" s="4">
        <v>611</v>
      </c>
      <c r="F472" s="5"/>
      <c r="G472" s="3" t="s">
        <v>145</v>
      </c>
      <c r="H472" s="7">
        <v>12060</v>
      </c>
      <c r="I472" s="7">
        <v>14541.36</v>
      </c>
      <c r="J472" s="7">
        <v>15900</v>
      </c>
      <c r="K472" s="94"/>
      <c r="L472" s="94">
        <v>17136</v>
      </c>
      <c r="M472" s="94">
        <v>17136</v>
      </c>
      <c r="N472" s="7">
        <v>17136</v>
      </c>
      <c r="O472" s="7">
        <v>17136</v>
      </c>
    </row>
    <row r="473" spans="1:15" x14ac:dyDescent="0.25">
      <c r="A473" s="28" t="s">
        <v>216</v>
      </c>
      <c r="B473" s="4">
        <v>6</v>
      </c>
      <c r="C473" s="4">
        <v>0</v>
      </c>
      <c r="D473" s="4">
        <v>1</v>
      </c>
      <c r="E473" s="4">
        <v>614</v>
      </c>
      <c r="F473" s="5"/>
      <c r="G473" s="3" t="s">
        <v>64</v>
      </c>
      <c r="H473" s="7">
        <v>0</v>
      </c>
      <c r="I473" s="7">
        <v>0</v>
      </c>
      <c r="J473" s="7">
        <v>0</v>
      </c>
      <c r="K473" s="94"/>
      <c r="L473" s="94">
        <v>0</v>
      </c>
      <c r="M473" s="94">
        <v>0</v>
      </c>
      <c r="N473" s="7">
        <v>0</v>
      </c>
      <c r="O473" s="7">
        <v>0</v>
      </c>
    </row>
    <row r="474" spans="1:15" x14ac:dyDescent="0.25">
      <c r="A474" s="28" t="s">
        <v>216</v>
      </c>
      <c r="B474" s="4">
        <v>6</v>
      </c>
      <c r="C474" s="4">
        <v>0</v>
      </c>
      <c r="D474" s="4">
        <v>1</v>
      </c>
      <c r="E474" s="4">
        <v>621</v>
      </c>
      <c r="F474" s="5"/>
      <c r="G474" s="3" t="s">
        <v>258</v>
      </c>
      <c r="H474" s="7">
        <v>3714</v>
      </c>
      <c r="I474" s="7">
        <v>1471.39</v>
      </c>
      <c r="J474" s="7">
        <v>3558.24</v>
      </c>
      <c r="K474" s="94"/>
      <c r="L474" s="94">
        <v>5989</v>
      </c>
      <c r="M474" s="94">
        <v>5989</v>
      </c>
      <c r="N474" s="7">
        <v>5989</v>
      </c>
      <c r="O474" s="7">
        <v>5989</v>
      </c>
    </row>
    <row r="475" spans="1:15" x14ac:dyDescent="0.25">
      <c r="A475" s="28" t="s">
        <v>216</v>
      </c>
      <c r="B475" s="4">
        <v>6</v>
      </c>
      <c r="C475" s="4">
        <v>0</v>
      </c>
      <c r="D475" s="4">
        <v>1</v>
      </c>
      <c r="E475" s="4">
        <v>623</v>
      </c>
      <c r="F475" s="5"/>
      <c r="G475" s="3" t="s">
        <v>146</v>
      </c>
      <c r="H475" s="7">
        <v>0</v>
      </c>
      <c r="I475" s="7">
        <v>0</v>
      </c>
      <c r="J475" s="7">
        <v>0</v>
      </c>
      <c r="K475" s="94"/>
      <c r="L475" s="94">
        <v>0</v>
      </c>
      <c r="M475" s="94">
        <v>0</v>
      </c>
      <c r="N475" s="7">
        <v>0</v>
      </c>
      <c r="O475" s="7">
        <v>0</v>
      </c>
    </row>
    <row r="476" spans="1:15" x14ac:dyDescent="0.25">
      <c r="A476" s="28" t="s">
        <v>216</v>
      </c>
      <c r="B476" s="4">
        <v>6</v>
      </c>
      <c r="C476" s="4">
        <v>0</v>
      </c>
      <c r="D476" s="4">
        <v>1</v>
      </c>
      <c r="E476" s="4">
        <v>625</v>
      </c>
      <c r="F476" s="5" t="s">
        <v>12</v>
      </c>
      <c r="G476" s="3" t="s">
        <v>147</v>
      </c>
      <c r="H476" s="7">
        <v>0</v>
      </c>
      <c r="I476" s="7">
        <v>203.5</v>
      </c>
      <c r="J476" s="7">
        <v>107.58</v>
      </c>
      <c r="K476" s="94"/>
      <c r="L476" s="94">
        <v>0</v>
      </c>
      <c r="M476" s="94">
        <v>0</v>
      </c>
      <c r="N476" s="7">
        <v>0</v>
      </c>
      <c r="O476" s="7">
        <v>0</v>
      </c>
    </row>
    <row r="477" spans="1:15" x14ac:dyDescent="0.25">
      <c r="A477" s="28" t="s">
        <v>216</v>
      </c>
      <c r="B477" s="4">
        <v>6</v>
      </c>
      <c r="C477" s="4">
        <v>0</v>
      </c>
      <c r="D477" s="4">
        <v>1</v>
      </c>
      <c r="E477" s="4">
        <v>625</v>
      </c>
      <c r="F477" s="5" t="s">
        <v>14</v>
      </c>
      <c r="G477" s="3" t="s">
        <v>68</v>
      </c>
      <c r="H477" s="7">
        <v>0</v>
      </c>
      <c r="I477" s="7">
        <v>2035.71</v>
      </c>
      <c r="J477" s="7">
        <v>1076.1500000000001</v>
      </c>
      <c r="K477" s="94"/>
      <c r="L477" s="94">
        <v>0</v>
      </c>
      <c r="M477" s="94">
        <v>0</v>
      </c>
      <c r="N477" s="7">
        <v>0</v>
      </c>
      <c r="O477" s="7">
        <v>0</v>
      </c>
    </row>
    <row r="478" spans="1:15" x14ac:dyDescent="0.25">
      <c r="A478" s="28" t="s">
        <v>216</v>
      </c>
      <c r="B478" s="4">
        <v>6</v>
      </c>
      <c r="C478" s="4">
        <v>0</v>
      </c>
      <c r="D478" s="4">
        <v>1</v>
      </c>
      <c r="E478" s="4">
        <v>625</v>
      </c>
      <c r="F478" s="5" t="s">
        <v>10</v>
      </c>
      <c r="G478" s="3" t="s">
        <v>69</v>
      </c>
      <c r="H478" s="7">
        <v>0</v>
      </c>
      <c r="I478" s="7">
        <v>116.24</v>
      </c>
      <c r="J478" s="7">
        <v>61.46</v>
      </c>
      <c r="K478" s="94"/>
      <c r="L478" s="94">
        <v>0</v>
      </c>
      <c r="M478" s="94">
        <v>0</v>
      </c>
      <c r="N478" s="7">
        <v>0</v>
      </c>
      <c r="O478" s="7">
        <v>0</v>
      </c>
    </row>
    <row r="479" spans="1:15" x14ac:dyDescent="0.25">
      <c r="A479" s="28" t="s">
        <v>216</v>
      </c>
      <c r="B479" s="4">
        <v>6</v>
      </c>
      <c r="C479" s="4">
        <v>0</v>
      </c>
      <c r="D479" s="4">
        <v>1</v>
      </c>
      <c r="E479" s="4">
        <v>625</v>
      </c>
      <c r="F479" s="5" t="s">
        <v>24</v>
      </c>
      <c r="G479" s="3" t="s">
        <v>218</v>
      </c>
      <c r="H479" s="7">
        <v>0</v>
      </c>
      <c r="I479" s="7">
        <v>436.15</v>
      </c>
      <c r="J479" s="7">
        <v>230.59</v>
      </c>
      <c r="K479" s="94"/>
      <c r="L479" s="94">
        <v>0</v>
      </c>
      <c r="M479" s="94">
        <v>0</v>
      </c>
      <c r="N479" s="7">
        <v>0</v>
      </c>
      <c r="O479" s="7">
        <v>0</v>
      </c>
    </row>
    <row r="480" spans="1:15" x14ac:dyDescent="0.25">
      <c r="A480" s="28" t="s">
        <v>216</v>
      </c>
      <c r="B480" s="4">
        <v>6</v>
      </c>
      <c r="C480" s="4">
        <v>0</v>
      </c>
      <c r="D480" s="4">
        <v>1</v>
      </c>
      <c r="E480" s="4">
        <v>625</v>
      </c>
      <c r="F480" s="5" t="s">
        <v>71</v>
      </c>
      <c r="G480" s="3" t="s">
        <v>72</v>
      </c>
      <c r="H480" s="7">
        <v>0</v>
      </c>
      <c r="I480" s="7">
        <v>145.33000000000001</v>
      </c>
      <c r="J480" s="7">
        <v>76.84</v>
      </c>
      <c r="K480" s="94"/>
      <c r="L480" s="94">
        <v>0</v>
      </c>
      <c r="M480" s="94">
        <v>0</v>
      </c>
      <c r="N480" s="7">
        <v>0</v>
      </c>
      <c r="O480" s="7">
        <v>0</v>
      </c>
    </row>
    <row r="481" spans="1:15" x14ac:dyDescent="0.25">
      <c r="A481" s="28" t="s">
        <v>216</v>
      </c>
      <c r="B481" s="4">
        <v>6</v>
      </c>
      <c r="C481" s="4">
        <v>0</v>
      </c>
      <c r="D481" s="4">
        <v>1</v>
      </c>
      <c r="E481" s="4">
        <v>625</v>
      </c>
      <c r="F481" s="5" t="s">
        <v>73</v>
      </c>
      <c r="G481" s="3" t="s">
        <v>259</v>
      </c>
      <c r="H481" s="7">
        <v>0</v>
      </c>
      <c r="I481" s="7">
        <v>690.59</v>
      </c>
      <c r="J481" s="7">
        <v>365.08</v>
      </c>
      <c r="K481" s="94"/>
      <c r="L481" s="94">
        <v>0</v>
      </c>
      <c r="M481" s="94">
        <v>0</v>
      </c>
      <c r="N481" s="7">
        <v>0</v>
      </c>
      <c r="O481" s="7">
        <v>0</v>
      </c>
    </row>
    <row r="482" spans="1:15" x14ac:dyDescent="0.25">
      <c r="A482" s="28" t="s">
        <v>216</v>
      </c>
      <c r="B482" s="4">
        <v>6</v>
      </c>
      <c r="C482" s="4">
        <v>0</v>
      </c>
      <c r="D482" s="4">
        <v>1</v>
      </c>
      <c r="E482" s="4">
        <v>627</v>
      </c>
      <c r="F482" s="5"/>
      <c r="G482" s="3" t="s">
        <v>260</v>
      </c>
      <c r="H482" s="7">
        <v>0</v>
      </c>
      <c r="I482" s="7">
        <v>173.07</v>
      </c>
      <c r="J482" s="7">
        <v>81.06</v>
      </c>
      <c r="K482" s="94"/>
      <c r="L482" s="94">
        <v>0</v>
      </c>
      <c r="M482" s="94">
        <v>0</v>
      </c>
      <c r="N482" s="7">
        <v>0</v>
      </c>
      <c r="O482" s="7">
        <v>0</v>
      </c>
    </row>
    <row r="483" spans="1:15" ht="23.25" x14ac:dyDescent="0.25">
      <c r="A483" s="28" t="s">
        <v>216</v>
      </c>
      <c r="B483" s="4">
        <v>6</v>
      </c>
      <c r="C483" s="4">
        <v>0</v>
      </c>
      <c r="D483" s="4">
        <v>1</v>
      </c>
      <c r="E483" s="4">
        <v>633</v>
      </c>
      <c r="F483" s="5" t="s">
        <v>24</v>
      </c>
      <c r="G483" s="6" t="s">
        <v>261</v>
      </c>
      <c r="H483" s="7">
        <v>0</v>
      </c>
      <c r="I483" s="7">
        <v>0</v>
      </c>
      <c r="J483" s="7">
        <v>1000</v>
      </c>
      <c r="K483" s="94"/>
      <c r="L483" s="94">
        <v>1000</v>
      </c>
      <c r="M483" s="94">
        <v>1000</v>
      </c>
      <c r="N483" s="7">
        <v>500</v>
      </c>
      <c r="O483" s="7">
        <v>500</v>
      </c>
    </row>
    <row r="484" spans="1:15" x14ac:dyDescent="0.25">
      <c r="A484" s="28" t="s">
        <v>216</v>
      </c>
      <c r="B484" s="4">
        <v>6</v>
      </c>
      <c r="C484" s="4">
        <v>0</v>
      </c>
      <c r="D484" s="4">
        <v>1</v>
      </c>
      <c r="E484" s="4">
        <v>633</v>
      </c>
      <c r="F484" s="5" t="s">
        <v>32</v>
      </c>
      <c r="G484" s="3" t="s">
        <v>85</v>
      </c>
      <c r="H484" s="7">
        <v>1250</v>
      </c>
      <c r="I484" s="7">
        <v>218.37</v>
      </c>
      <c r="J484" s="7">
        <v>1200</v>
      </c>
      <c r="K484" s="94"/>
      <c r="L484" s="94">
        <v>1200</v>
      </c>
      <c r="M484" s="94">
        <v>1200</v>
      </c>
      <c r="N484" s="7">
        <v>1200</v>
      </c>
      <c r="O484" s="7">
        <v>1200</v>
      </c>
    </row>
    <row r="485" spans="1:15" x14ac:dyDescent="0.25">
      <c r="A485" s="5" t="s">
        <v>216</v>
      </c>
      <c r="B485" s="4">
        <v>6</v>
      </c>
      <c r="C485" s="4">
        <v>0</v>
      </c>
      <c r="D485" s="4">
        <v>1</v>
      </c>
      <c r="E485" s="4">
        <v>633</v>
      </c>
      <c r="F485" s="5" t="s">
        <v>89</v>
      </c>
      <c r="G485" s="3" t="s">
        <v>262</v>
      </c>
      <c r="H485" s="7">
        <v>0</v>
      </c>
      <c r="I485" s="7">
        <v>156.18</v>
      </c>
      <c r="J485" s="7">
        <v>200</v>
      </c>
      <c r="K485" s="94"/>
      <c r="L485" s="94">
        <v>500</v>
      </c>
      <c r="M485" s="94">
        <v>500</v>
      </c>
      <c r="N485" s="7">
        <v>500</v>
      </c>
      <c r="O485" s="7">
        <v>500</v>
      </c>
    </row>
    <row r="486" spans="1:15" ht="33.950000000000003" customHeight="1" x14ac:dyDescent="0.25">
      <c r="A486" s="46" t="s">
        <v>216</v>
      </c>
      <c r="B486" s="4">
        <v>6</v>
      </c>
      <c r="C486" s="4">
        <v>0</v>
      </c>
      <c r="D486" s="4">
        <v>1</v>
      </c>
      <c r="E486" s="4">
        <v>635</v>
      </c>
      <c r="F486" s="5" t="s">
        <v>71</v>
      </c>
      <c r="G486" s="6" t="s">
        <v>263</v>
      </c>
      <c r="H486" s="7">
        <v>200</v>
      </c>
      <c r="I486" s="7">
        <v>114.6</v>
      </c>
      <c r="J486" s="7">
        <v>100</v>
      </c>
      <c r="K486" s="94"/>
      <c r="L486" s="94">
        <v>1500</v>
      </c>
      <c r="M486" s="94">
        <v>1500</v>
      </c>
      <c r="N486" s="7">
        <v>2000</v>
      </c>
      <c r="O486" s="7">
        <v>2000</v>
      </c>
    </row>
    <row r="487" spans="1:15" x14ac:dyDescent="0.25">
      <c r="A487" s="46" t="s">
        <v>216</v>
      </c>
      <c r="B487" s="4">
        <v>6</v>
      </c>
      <c r="C487" s="4">
        <v>0</v>
      </c>
      <c r="D487" s="4">
        <v>1</v>
      </c>
      <c r="E487" s="4">
        <v>635</v>
      </c>
      <c r="F487" s="5" t="s">
        <v>87</v>
      </c>
      <c r="G487" s="3" t="s">
        <v>223</v>
      </c>
      <c r="H487" s="7">
        <v>0</v>
      </c>
      <c r="I487" s="7">
        <v>0</v>
      </c>
      <c r="J487" s="7">
        <v>100</v>
      </c>
      <c r="K487" s="94"/>
      <c r="L487" s="94">
        <v>100</v>
      </c>
      <c r="M487" s="94">
        <v>100</v>
      </c>
      <c r="N487" s="7">
        <v>100</v>
      </c>
      <c r="O487" s="7">
        <v>100</v>
      </c>
    </row>
    <row r="488" spans="1:15" x14ac:dyDescent="0.25">
      <c r="A488" s="46" t="s">
        <v>216</v>
      </c>
      <c r="B488" s="4">
        <v>6</v>
      </c>
      <c r="C488" s="4">
        <v>0</v>
      </c>
      <c r="D488" s="4">
        <v>1</v>
      </c>
      <c r="E488" s="4">
        <v>637</v>
      </c>
      <c r="F488" s="5" t="s">
        <v>93</v>
      </c>
      <c r="G488" s="3" t="s">
        <v>111</v>
      </c>
      <c r="H488" s="7">
        <v>100</v>
      </c>
      <c r="I488" s="7">
        <v>120.4</v>
      </c>
      <c r="J488" s="7">
        <v>100</v>
      </c>
      <c r="K488" s="94"/>
      <c r="L488" s="94">
        <v>100</v>
      </c>
      <c r="M488" s="94">
        <v>100</v>
      </c>
      <c r="N488" s="7">
        <v>100</v>
      </c>
      <c r="O488" s="7">
        <v>100</v>
      </c>
    </row>
    <row r="489" spans="1:15" x14ac:dyDescent="0.25">
      <c r="A489" s="207" t="s">
        <v>264</v>
      </c>
      <c r="B489" s="208"/>
      <c r="C489" s="208"/>
      <c r="D489" s="208"/>
      <c r="E489" s="208"/>
      <c r="F489" s="208"/>
      <c r="G489" s="209"/>
      <c r="H489" s="7">
        <f t="shared" ref="H489:O489" si="26">SUM(H472:H488)</f>
        <v>17324</v>
      </c>
      <c r="I489" s="7">
        <f t="shared" si="26"/>
        <v>20422.890000000003</v>
      </c>
      <c r="J489" s="7">
        <f t="shared" si="26"/>
        <v>24157.000000000004</v>
      </c>
      <c r="K489" s="94">
        <f t="shared" si="26"/>
        <v>0</v>
      </c>
      <c r="L489" s="94">
        <f t="shared" si="26"/>
        <v>27525</v>
      </c>
      <c r="M489" s="94">
        <f t="shared" si="26"/>
        <v>27525</v>
      </c>
      <c r="N489" s="7">
        <f t="shared" si="26"/>
        <v>27525</v>
      </c>
      <c r="O489" s="7">
        <f t="shared" si="26"/>
        <v>27525</v>
      </c>
    </row>
    <row r="490" spans="1:15" x14ac:dyDescent="0.25">
      <c r="A490" s="219"/>
      <c r="B490" s="206"/>
      <c r="C490" s="206"/>
      <c r="D490" s="206"/>
      <c r="E490" s="206"/>
      <c r="F490" s="206"/>
      <c r="G490" s="206"/>
      <c r="H490" s="206"/>
      <c r="I490" s="206"/>
      <c r="J490" s="206"/>
      <c r="K490" s="206"/>
      <c r="L490" s="206"/>
      <c r="M490" s="206"/>
      <c r="N490" s="206"/>
      <c r="O490" s="220"/>
    </row>
    <row r="491" spans="1:15" x14ac:dyDescent="0.25">
      <c r="A491" s="226" t="s">
        <v>265</v>
      </c>
      <c r="B491" s="227"/>
      <c r="C491" s="227"/>
      <c r="D491" s="227"/>
      <c r="E491" s="227"/>
      <c r="F491" s="227"/>
      <c r="G491" s="227"/>
      <c r="H491" s="227"/>
      <c r="I491" s="227"/>
      <c r="J491" s="227"/>
      <c r="K491" s="227"/>
      <c r="L491" s="227"/>
      <c r="M491" s="227"/>
      <c r="N491" s="227"/>
      <c r="O491" s="228"/>
    </row>
    <row r="492" spans="1:15" ht="9.9499999999999993" customHeight="1" x14ac:dyDescent="0.25">
      <c r="A492" s="219"/>
      <c r="B492" s="206"/>
      <c r="C492" s="206"/>
      <c r="D492" s="206"/>
      <c r="E492" s="206"/>
      <c r="F492" s="206"/>
      <c r="G492" s="206"/>
      <c r="H492" s="206"/>
      <c r="I492" s="206"/>
      <c r="J492" s="206"/>
      <c r="K492" s="206"/>
      <c r="L492" s="206"/>
      <c r="M492" s="206"/>
      <c r="N492" s="206"/>
      <c r="O492" s="220"/>
    </row>
    <row r="493" spans="1:15" x14ac:dyDescent="0.25">
      <c r="A493" s="214" t="s">
        <v>53</v>
      </c>
      <c r="B493" s="192" t="s">
        <v>266</v>
      </c>
      <c r="C493" s="192" t="s">
        <v>133</v>
      </c>
      <c r="D493" s="192" t="s">
        <v>56</v>
      </c>
      <c r="E493" s="192" t="s">
        <v>1</v>
      </c>
      <c r="F493" s="212" t="s">
        <v>134</v>
      </c>
      <c r="G493" s="196" t="s">
        <v>267</v>
      </c>
      <c r="H493" s="198" t="s">
        <v>5</v>
      </c>
      <c r="I493" s="198" t="s">
        <v>6</v>
      </c>
      <c r="J493" s="198" t="s">
        <v>57</v>
      </c>
      <c r="K493" s="200" t="s">
        <v>58</v>
      </c>
      <c r="L493" s="201"/>
      <c r="M493" s="202"/>
      <c r="N493" s="196" t="s">
        <v>60</v>
      </c>
      <c r="O493" s="196" t="s">
        <v>61</v>
      </c>
    </row>
    <row r="494" spans="1:15" ht="9.9499999999999993" customHeight="1" x14ac:dyDescent="0.25">
      <c r="A494" s="215"/>
      <c r="B494" s="193"/>
      <c r="C494" s="193"/>
      <c r="D494" s="193"/>
      <c r="E494" s="193"/>
      <c r="F494" s="213"/>
      <c r="G494" s="197"/>
      <c r="H494" s="199"/>
      <c r="I494" s="199"/>
      <c r="J494" s="199"/>
      <c r="K494" s="96" t="s">
        <v>41</v>
      </c>
      <c r="L494" s="96">
        <v>41</v>
      </c>
      <c r="M494" s="96" t="s">
        <v>59</v>
      </c>
      <c r="N494" s="197"/>
      <c r="O494" s="197"/>
    </row>
    <row r="495" spans="1:15" s="58" customFormat="1" ht="9.9499999999999993" customHeight="1" x14ac:dyDescent="0.25">
      <c r="A495" s="57" t="s">
        <v>126</v>
      </c>
      <c r="B495" s="45" t="s">
        <v>127</v>
      </c>
      <c r="C495" s="45" t="s">
        <v>128</v>
      </c>
      <c r="D495" s="45" t="s">
        <v>129</v>
      </c>
      <c r="E495" s="45" t="s">
        <v>130</v>
      </c>
      <c r="F495" s="57" t="s">
        <v>131</v>
      </c>
      <c r="G495" s="45" t="s">
        <v>132</v>
      </c>
      <c r="H495" s="45">
        <v>1</v>
      </c>
      <c r="I495" s="45">
        <v>2</v>
      </c>
      <c r="J495" s="45">
        <v>3</v>
      </c>
      <c r="K495" s="102">
        <v>4</v>
      </c>
      <c r="L495" s="102">
        <v>5</v>
      </c>
      <c r="M495" s="102">
        <v>6</v>
      </c>
      <c r="N495" s="45">
        <v>7</v>
      </c>
      <c r="O495" s="45">
        <v>8</v>
      </c>
    </row>
    <row r="496" spans="1:15" x14ac:dyDescent="0.25">
      <c r="A496" s="46" t="s">
        <v>268</v>
      </c>
      <c r="B496" s="4">
        <v>2</v>
      </c>
      <c r="C496" s="4">
        <v>0</v>
      </c>
      <c r="D496" s="4"/>
      <c r="E496" s="4">
        <v>611</v>
      </c>
      <c r="F496" s="5"/>
      <c r="G496" s="3" t="s">
        <v>145</v>
      </c>
      <c r="H496" s="7">
        <v>60480</v>
      </c>
      <c r="I496" s="7">
        <v>95375.75</v>
      </c>
      <c r="J496" s="7">
        <v>104266</v>
      </c>
      <c r="K496" s="94">
        <v>42000</v>
      </c>
      <c r="L496" s="94">
        <v>47841</v>
      </c>
      <c r="M496" s="94">
        <v>89841</v>
      </c>
      <c r="N496" s="7">
        <v>89841</v>
      </c>
      <c r="O496" s="7">
        <v>89841</v>
      </c>
    </row>
    <row r="497" spans="1:15" x14ac:dyDescent="0.25">
      <c r="A497" s="46" t="s">
        <v>268</v>
      </c>
      <c r="B497" s="4">
        <v>2</v>
      </c>
      <c r="C497" s="4">
        <v>0</v>
      </c>
      <c r="D497" s="4"/>
      <c r="E497" s="4">
        <v>614</v>
      </c>
      <c r="F497" s="5"/>
      <c r="G497" s="3" t="s">
        <v>64</v>
      </c>
      <c r="H497" s="7">
        <v>0</v>
      </c>
      <c r="I497" s="7">
        <v>0</v>
      </c>
      <c r="J497" s="7">
        <v>6377</v>
      </c>
      <c r="K497" s="94">
        <v>0</v>
      </c>
      <c r="L497" s="94">
        <v>0</v>
      </c>
      <c r="M497" s="94">
        <v>0</v>
      </c>
      <c r="N497" s="7">
        <v>0</v>
      </c>
      <c r="O497" s="7">
        <v>0</v>
      </c>
    </row>
    <row r="498" spans="1:15" x14ac:dyDescent="0.25">
      <c r="A498" s="46" t="s">
        <v>268</v>
      </c>
      <c r="B498" s="4">
        <v>2</v>
      </c>
      <c r="C498" s="4">
        <v>0</v>
      </c>
      <c r="D498" s="4"/>
      <c r="E498" s="4">
        <v>621</v>
      </c>
      <c r="F498" s="5"/>
      <c r="G498" s="3" t="s">
        <v>217</v>
      </c>
      <c r="H498" s="7">
        <v>21138</v>
      </c>
      <c r="I498" s="7">
        <v>5327.52</v>
      </c>
      <c r="J498" s="7">
        <v>23143.01</v>
      </c>
      <c r="K498" s="94">
        <v>15120</v>
      </c>
      <c r="L498" s="94">
        <v>16280</v>
      </c>
      <c r="M498" s="94">
        <v>31400</v>
      </c>
      <c r="N498" s="7">
        <v>31400</v>
      </c>
      <c r="O498" s="7">
        <v>31400</v>
      </c>
    </row>
    <row r="499" spans="1:15" x14ac:dyDescent="0.25">
      <c r="A499" s="46" t="s">
        <v>268</v>
      </c>
      <c r="B499" s="4">
        <v>2</v>
      </c>
      <c r="C499" s="4">
        <v>0</v>
      </c>
      <c r="D499" s="4"/>
      <c r="E499" s="4">
        <v>623</v>
      </c>
      <c r="F499" s="5"/>
      <c r="G499" s="3" t="s">
        <v>146</v>
      </c>
      <c r="H499" s="7">
        <v>0</v>
      </c>
      <c r="I499" s="7">
        <v>3870.15</v>
      </c>
      <c r="J499" s="7">
        <v>1884.73</v>
      </c>
      <c r="K499" s="94">
        <v>0</v>
      </c>
      <c r="L499" s="94">
        <v>0</v>
      </c>
      <c r="M499" s="94">
        <v>0</v>
      </c>
      <c r="N499" s="7">
        <v>0</v>
      </c>
      <c r="O499" s="7">
        <v>0</v>
      </c>
    </row>
    <row r="500" spans="1:15" x14ac:dyDescent="0.25">
      <c r="A500" s="46" t="s">
        <v>268</v>
      </c>
      <c r="B500" s="4">
        <v>2</v>
      </c>
      <c r="C500" s="4">
        <v>0</v>
      </c>
      <c r="D500" s="4"/>
      <c r="E500" s="4">
        <v>625</v>
      </c>
      <c r="F500" s="5" t="s">
        <v>12</v>
      </c>
      <c r="G500" s="3" t="s">
        <v>147</v>
      </c>
      <c r="H500" s="7">
        <v>0</v>
      </c>
      <c r="I500" s="7">
        <v>1329.86</v>
      </c>
      <c r="J500" s="7">
        <v>638.34</v>
      </c>
      <c r="K500" s="94">
        <v>0</v>
      </c>
      <c r="L500" s="94">
        <v>0</v>
      </c>
      <c r="M500" s="94">
        <v>0</v>
      </c>
      <c r="N500" s="7">
        <v>0</v>
      </c>
      <c r="O500" s="7">
        <v>0</v>
      </c>
    </row>
    <row r="501" spans="1:15" x14ac:dyDescent="0.25">
      <c r="A501" s="46" t="s">
        <v>268</v>
      </c>
      <c r="B501" s="4">
        <v>2</v>
      </c>
      <c r="C501" s="4">
        <v>0</v>
      </c>
      <c r="D501" s="4"/>
      <c r="E501" s="4">
        <v>625</v>
      </c>
      <c r="F501" s="5" t="s">
        <v>14</v>
      </c>
      <c r="G501" s="3" t="s">
        <v>68</v>
      </c>
      <c r="H501" s="7">
        <v>0</v>
      </c>
      <c r="I501" s="7">
        <v>13165.4</v>
      </c>
      <c r="J501" s="7">
        <v>6386.79</v>
      </c>
      <c r="K501" s="94">
        <v>0</v>
      </c>
      <c r="L501" s="94">
        <v>0</v>
      </c>
      <c r="M501" s="94">
        <v>0</v>
      </c>
      <c r="N501" s="7">
        <v>0</v>
      </c>
      <c r="O501" s="7">
        <v>0</v>
      </c>
    </row>
    <row r="502" spans="1:15" x14ac:dyDescent="0.25">
      <c r="A502" s="46" t="s">
        <v>268</v>
      </c>
      <c r="B502" s="4">
        <v>2</v>
      </c>
      <c r="C502" s="4">
        <v>0</v>
      </c>
      <c r="D502" s="4"/>
      <c r="E502" s="4">
        <v>625</v>
      </c>
      <c r="F502" s="5" t="s">
        <v>10</v>
      </c>
      <c r="G502" s="3" t="s">
        <v>69</v>
      </c>
      <c r="H502" s="7">
        <v>0</v>
      </c>
      <c r="I502" s="7">
        <v>760.35</v>
      </c>
      <c r="J502" s="7">
        <v>364.67</v>
      </c>
      <c r="K502" s="94">
        <v>0</v>
      </c>
      <c r="L502" s="94">
        <v>0</v>
      </c>
      <c r="M502" s="94">
        <v>0</v>
      </c>
      <c r="N502" s="7">
        <v>0</v>
      </c>
      <c r="O502" s="7">
        <v>0</v>
      </c>
    </row>
    <row r="503" spans="1:15" x14ac:dyDescent="0.25">
      <c r="A503" s="5" t="s">
        <v>268</v>
      </c>
      <c r="B503" s="4">
        <v>2</v>
      </c>
      <c r="C503" s="4">
        <v>0</v>
      </c>
      <c r="D503" s="4"/>
      <c r="E503" s="4">
        <v>625</v>
      </c>
      <c r="F503" s="5" t="s">
        <v>24</v>
      </c>
      <c r="G503" s="3" t="s">
        <v>70</v>
      </c>
      <c r="H503" s="7">
        <v>0</v>
      </c>
      <c r="I503" s="7">
        <v>2726.85</v>
      </c>
      <c r="J503" s="7">
        <v>1305.98</v>
      </c>
      <c r="K503" s="94">
        <v>0</v>
      </c>
      <c r="L503" s="94">
        <v>0</v>
      </c>
      <c r="M503" s="94">
        <v>0</v>
      </c>
      <c r="N503" s="7">
        <v>0</v>
      </c>
      <c r="O503" s="7">
        <v>0</v>
      </c>
    </row>
    <row r="504" spans="1:15" x14ac:dyDescent="0.25">
      <c r="A504" s="5" t="s">
        <v>268</v>
      </c>
      <c r="B504" s="4">
        <v>2</v>
      </c>
      <c r="C504" s="4">
        <v>0</v>
      </c>
      <c r="D504" s="4"/>
      <c r="E504" s="4">
        <v>625</v>
      </c>
      <c r="F504" s="5" t="s">
        <v>71</v>
      </c>
      <c r="G504" s="3" t="s">
        <v>72</v>
      </c>
      <c r="H504" s="7">
        <v>0</v>
      </c>
      <c r="I504" s="7">
        <v>908.71</v>
      </c>
      <c r="J504" s="7">
        <v>435.16</v>
      </c>
      <c r="K504" s="94">
        <v>0</v>
      </c>
      <c r="L504" s="94">
        <v>0</v>
      </c>
      <c r="M504" s="94">
        <v>0</v>
      </c>
      <c r="N504" s="7">
        <v>0</v>
      </c>
      <c r="O504" s="7">
        <v>0</v>
      </c>
    </row>
    <row r="505" spans="1:15" x14ac:dyDescent="0.25">
      <c r="A505" s="5" t="s">
        <v>268</v>
      </c>
      <c r="B505" s="4">
        <v>2</v>
      </c>
      <c r="C505" s="4">
        <v>0</v>
      </c>
      <c r="D505" s="4"/>
      <c r="E505" s="4">
        <v>625</v>
      </c>
      <c r="F505" s="5" t="s">
        <v>73</v>
      </c>
      <c r="G505" s="3" t="s">
        <v>74</v>
      </c>
      <c r="H505" s="7">
        <v>0</v>
      </c>
      <c r="I505" s="7">
        <v>4513.92</v>
      </c>
      <c r="J505" s="7">
        <v>2166.69</v>
      </c>
      <c r="K505" s="94">
        <v>0</v>
      </c>
      <c r="L505" s="94">
        <v>0</v>
      </c>
      <c r="M505" s="94">
        <v>0</v>
      </c>
      <c r="N505" s="7">
        <v>0</v>
      </c>
      <c r="O505" s="7">
        <v>0</v>
      </c>
    </row>
    <row r="506" spans="1:15" x14ac:dyDescent="0.25">
      <c r="A506" s="5" t="s">
        <v>268</v>
      </c>
      <c r="B506" s="4">
        <v>2</v>
      </c>
      <c r="C506" s="4">
        <v>0</v>
      </c>
      <c r="D506" s="4"/>
      <c r="E506" s="4">
        <v>627</v>
      </c>
      <c r="F506" s="5"/>
      <c r="G506" s="3" t="s">
        <v>148</v>
      </c>
      <c r="H506" s="7">
        <v>0</v>
      </c>
      <c r="I506" s="7">
        <v>156.1</v>
      </c>
      <c r="J506" s="7">
        <v>73.63</v>
      </c>
      <c r="K506" s="94">
        <v>0</v>
      </c>
      <c r="L506" s="94">
        <v>0</v>
      </c>
      <c r="M506" s="94">
        <v>0</v>
      </c>
      <c r="N506" s="7">
        <v>0</v>
      </c>
      <c r="O506" s="7">
        <v>0</v>
      </c>
    </row>
    <row r="507" spans="1:15" x14ac:dyDescent="0.25">
      <c r="A507" s="5" t="s">
        <v>268</v>
      </c>
      <c r="B507" s="4">
        <v>2</v>
      </c>
      <c r="C507" s="4">
        <v>0</v>
      </c>
      <c r="D507" s="4"/>
      <c r="E507" s="4">
        <v>637</v>
      </c>
      <c r="F507" s="5" t="s">
        <v>109</v>
      </c>
      <c r="G507" s="3" t="s">
        <v>110</v>
      </c>
      <c r="H507" s="7">
        <v>5600</v>
      </c>
      <c r="I507" s="7">
        <v>7145.83</v>
      </c>
      <c r="J507" s="7">
        <v>7500</v>
      </c>
      <c r="K507" s="94">
        <v>0</v>
      </c>
      <c r="L507" s="94">
        <v>7500</v>
      </c>
      <c r="M507" s="94">
        <v>7500</v>
      </c>
      <c r="N507" s="7">
        <v>7500</v>
      </c>
      <c r="O507" s="7">
        <v>7500</v>
      </c>
    </row>
    <row r="508" spans="1:15" x14ac:dyDescent="0.25">
      <c r="A508" s="5" t="s">
        <v>268</v>
      </c>
      <c r="B508" s="4">
        <v>2</v>
      </c>
      <c r="C508" s="4">
        <v>0</v>
      </c>
      <c r="D508" s="4"/>
      <c r="E508" s="4">
        <v>637</v>
      </c>
      <c r="F508" s="5" t="s">
        <v>93</v>
      </c>
      <c r="G508" s="3" t="s">
        <v>269</v>
      </c>
      <c r="H508" s="7">
        <v>550</v>
      </c>
      <c r="I508" s="7">
        <v>862.13</v>
      </c>
      <c r="J508" s="7">
        <v>550</v>
      </c>
      <c r="K508" s="94">
        <v>0</v>
      </c>
      <c r="L508" s="94">
        <v>900</v>
      </c>
      <c r="M508" s="94">
        <v>900</v>
      </c>
      <c r="N508" s="7">
        <v>900</v>
      </c>
      <c r="O508" s="7">
        <v>900</v>
      </c>
    </row>
    <row r="509" spans="1:15" x14ac:dyDescent="0.25">
      <c r="A509" s="207" t="s">
        <v>274</v>
      </c>
      <c r="B509" s="208"/>
      <c r="C509" s="208"/>
      <c r="D509" s="208"/>
      <c r="E509" s="208"/>
      <c r="F509" s="208"/>
      <c r="G509" s="209"/>
      <c r="H509" s="7">
        <f t="shared" ref="H509:O509" si="27">SUM(H496:H508)</f>
        <v>87768</v>
      </c>
      <c r="I509" s="7">
        <f t="shared" si="27"/>
        <v>136142.57</v>
      </c>
      <c r="J509" s="7">
        <f t="shared" si="27"/>
        <v>155092.00000000006</v>
      </c>
      <c r="K509" s="94">
        <f t="shared" si="27"/>
        <v>57120</v>
      </c>
      <c r="L509" s="94">
        <f t="shared" si="27"/>
        <v>72521</v>
      </c>
      <c r="M509" s="94">
        <f>SUM(M496:M508)</f>
        <v>129641</v>
      </c>
      <c r="N509" s="7">
        <f t="shared" si="27"/>
        <v>129641</v>
      </c>
      <c r="O509" s="7">
        <f t="shared" si="27"/>
        <v>129641</v>
      </c>
    </row>
    <row r="510" spans="1:15" x14ac:dyDescent="0.25">
      <c r="A510" s="219"/>
      <c r="B510" s="206"/>
      <c r="C510" s="206"/>
      <c r="D510" s="206"/>
      <c r="E510" s="206"/>
      <c r="F510" s="206"/>
      <c r="G510" s="206"/>
      <c r="H510" s="206"/>
      <c r="I510" s="206"/>
      <c r="J510" s="206"/>
      <c r="K510" s="206"/>
      <c r="L510" s="206"/>
      <c r="M510" s="206"/>
      <c r="N510" s="206"/>
      <c r="O510" s="220"/>
    </row>
    <row r="511" spans="1:15" x14ac:dyDescent="0.25">
      <c r="A511" s="207" t="s">
        <v>270</v>
      </c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3"/>
    </row>
    <row r="512" spans="1:15" x14ac:dyDescent="0.25">
      <c r="A512" s="5" t="s">
        <v>268</v>
      </c>
      <c r="B512" s="4">
        <v>2</v>
      </c>
      <c r="C512" s="4">
        <v>0</v>
      </c>
      <c r="D512" s="4"/>
      <c r="E512" s="4">
        <v>632</v>
      </c>
      <c r="F512" s="5" t="s">
        <v>12</v>
      </c>
      <c r="G512" s="3" t="s">
        <v>77</v>
      </c>
      <c r="H512" s="7">
        <v>2500</v>
      </c>
      <c r="I512" s="7">
        <v>1559.49</v>
      </c>
      <c r="J512" s="7">
        <v>2500</v>
      </c>
      <c r="K512" s="94"/>
      <c r="L512" s="94">
        <v>2500</v>
      </c>
      <c r="M512" s="94">
        <v>2500</v>
      </c>
      <c r="N512" s="7">
        <v>3500</v>
      </c>
      <c r="O512" s="7">
        <v>3500</v>
      </c>
    </row>
    <row r="513" spans="1:15" x14ac:dyDescent="0.25">
      <c r="A513" s="5" t="s">
        <v>268</v>
      </c>
      <c r="B513" s="4">
        <v>2</v>
      </c>
      <c r="C513" s="4">
        <v>0</v>
      </c>
      <c r="D513" s="4"/>
      <c r="E513" s="4">
        <v>632</v>
      </c>
      <c r="F513" s="5" t="s">
        <v>14</v>
      </c>
      <c r="G513" s="3" t="s">
        <v>185</v>
      </c>
      <c r="H513" s="7">
        <v>100</v>
      </c>
      <c r="I513" s="7">
        <v>71.290000000000006</v>
      </c>
      <c r="J513" s="7">
        <v>100</v>
      </c>
      <c r="K513" s="94"/>
      <c r="L513" s="94">
        <v>100</v>
      </c>
      <c r="M513" s="94">
        <v>100</v>
      </c>
      <c r="N513" s="7">
        <v>100</v>
      </c>
      <c r="O513" s="7">
        <v>100</v>
      </c>
    </row>
    <row r="514" spans="1:15" x14ac:dyDescent="0.25">
      <c r="A514" s="5" t="s">
        <v>268</v>
      </c>
      <c r="B514" s="4">
        <v>2</v>
      </c>
      <c r="C514" s="4">
        <v>0</v>
      </c>
      <c r="D514" s="4"/>
      <c r="E514" s="4">
        <v>633</v>
      </c>
      <c r="F514" s="5" t="s">
        <v>32</v>
      </c>
      <c r="G514" s="3" t="s">
        <v>85</v>
      </c>
      <c r="H514" s="7">
        <v>100</v>
      </c>
      <c r="I514" s="7">
        <v>52.77</v>
      </c>
      <c r="J514" s="7">
        <v>100</v>
      </c>
      <c r="K514" s="94"/>
      <c r="L514" s="94">
        <v>150</v>
      </c>
      <c r="M514" s="94">
        <v>150</v>
      </c>
      <c r="N514" s="7">
        <v>150</v>
      </c>
      <c r="O514" s="7">
        <v>150</v>
      </c>
    </row>
    <row r="515" spans="1:15" ht="23.25" x14ac:dyDescent="0.25">
      <c r="A515" s="5" t="s">
        <v>268</v>
      </c>
      <c r="B515" s="4">
        <v>2</v>
      </c>
      <c r="C515" s="4">
        <v>0</v>
      </c>
      <c r="D515" s="4"/>
      <c r="E515" s="4">
        <v>635</v>
      </c>
      <c r="F515" s="5" t="s">
        <v>32</v>
      </c>
      <c r="G515" s="6" t="s">
        <v>197</v>
      </c>
      <c r="H515" s="7">
        <v>1500</v>
      </c>
      <c r="I515" s="7">
        <v>0</v>
      </c>
      <c r="J515" s="7">
        <v>300</v>
      </c>
      <c r="K515" s="94"/>
      <c r="L515" s="94">
        <v>500</v>
      </c>
      <c r="M515" s="94">
        <v>500</v>
      </c>
      <c r="N515" s="7">
        <v>1500</v>
      </c>
      <c r="O515" s="7">
        <v>1500</v>
      </c>
    </row>
    <row r="516" spans="1:15" x14ac:dyDescent="0.25">
      <c r="A516" s="5" t="s">
        <v>268</v>
      </c>
      <c r="B516" s="4">
        <v>2</v>
      </c>
      <c r="C516" s="4">
        <v>0</v>
      </c>
      <c r="D516" s="4"/>
      <c r="E516" s="4">
        <v>637</v>
      </c>
      <c r="F516" s="5" t="s">
        <v>14</v>
      </c>
      <c r="G516" s="3" t="s">
        <v>271</v>
      </c>
      <c r="H516" s="7">
        <v>4500</v>
      </c>
      <c r="I516" s="7">
        <v>0</v>
      </c>
      <c r="J516" s="7">
        <v>4000</v>
      </c>
      <c r="K516" s="94"/>
      <c r="L516" s="94">
        <v>3700</v>
      </c>
      <c r="M516" s="94">
        <v>3700</v>
      </c>
      <c r="N516" s="7">
        <v>4000</v>
      </c>
      <c r="O516" s="7">
        <v>4000</v>
      </c>
    </row>
    <row r="517" spans="1:15" x14ac:dyDescent="0.25">
      <c r="A517" s="5" t="s">
        <v>268</v>
      </c>
      <c r="B517" s="4">
        <v>2</v>
      </c>
      <c r="C517" s="4">
        <v>0</v>
      </c>
      <c r="D517" s="4"/>
      <c r="E517" s="4">
        <v>637</v>
      </c>
      <c r="F517" s="5" t="s">
        <v>24</v>
      </c>
      <c r="G517" s="3" t="s">
        <v>106</v>
      </c>
      <c r="H517" s="7">
        <v>150</v>
      </c>
      <c r="I517" s="7">
        <v>148.80000000000001</v>
      </c>
      <c r="J517" s="7">
        <v>150</v>
      </c>
      <c r="K517" s="94"/>
      <c r="L517" s="94">
        <v>150</v>
      </c>
      <c r="M517" s="94">
        <v>150</v>
      </c>
      <c r="N517" s="7">
        <v>150</v>
      </c>
      <c r="O517" s="7">
        <v>150</v>
      </c>
    </row>
    <row r="518" spans="1:15" x14ac:dyDescent="0.25">
      <c r="A518" s="5" t="s">
        <v>268</v>
      </c>
      <c r="B518" s="4">
        <v>2</v>
      </c>
      <c r="C518" s="4">
        <v>0</v>
      </c>
      <c r="D518" s="4"/>
      <c r="E518" s="4">
        <v>637</v>
      </c>
      <c r="F518" s="5" t="s">
        <v>115</v>
      </c>
      <c r="G518" s="3" t="s">
        <v>116</v>
      </c>
      <c r="H518" s="7">
        <v>0</v>
      </c>
      <c r="I518" s="7">
        <v>204.38</v>
      </c>
      <c r="J518" s="7">
        <v>200</v>
      </c>
      <c r="K518" s="94"/>
      <c r="L518" s="94">
        <v>200</v>
      </c>
      <c r="M518" s="94">
        <v>200</v>
      </c>
      <c r="N518" s="7">
        <v>200</v>
      </c>
      <c r="O518" s="7">
        <v>200</v>
      </c>
    </row>
    <row r="519" spans="1:15" x14ac:dyDescent="0.25">
      <c r="A519" s="4">
        <v>10</v>
      </c>
      <c r="B519" s="5" t="s">
        <v>323</v>
      </c>
      <c r="C519" s="4">
        <v>0</v>
      </c>
      <c r="D519" s="4"/>
      <c r="E519" s="4">
        <v>642</v>
      </c>
      <c r="F519" s="5" t="s">
        <v>137</v>
      </c>
      <c r="G519" s="3" t="s">
        <v>324</v>
      </c>
      <c r="H519" s="7">
        <v>0</v>
      </c>
      <c r="I519" s="7">
        <v>3700</v>
      </c>
      <c r="J519" s="7">
        <v>0</v>
      </c>
      <c r="K519" s="94"/>
      <c r="L519" s="94">
        <v>0</v>
      </c>
      <c r="M519" s="94">
        <v>0</v>
      </c>
      <c r="N519" s="7">
        <v>0</v>
      </c>
      <c r="O519" s="7">
        <v>0</v>
      </c>
    </row>
    <row r="520" spans="1:15" x14ac:dyDescent="0.25">
      <c r="A520" s="244" t="s">
        <v>272</v>
      </c>
      <c r="B520" s="245"/>
      <c r="C520" s="245"/>
      <c r="D520" s="245"/>
      <c r="E520" s="245"/>
      <c r="F520" s="245"/>
      <c r="G520" s="246"/>
      <c r="H520" s="7">
        <f>SUM(H512:H519)</f>
        <v>8850</v>
      </c>
      <c r="I520" s="7">
        <f>SUM(I512:I519)</f>
        <v>5736.73</v>
      </c>
      <c r="J520" s="7">
        <f>SUM(J512:J519)</f>
        <v>7350</v>
      </c>
      <c r="K520" s="94">
        <f t="shared" ref="K520" si="28">SUM(K512:K518)</f>
        <v>0</v>
      </c>
      <c r="L520" s="94">
        <f>SUM(L512:L519)</f>
        <v>7300</v>
      </c>
      <c r="M520" s="94">
        <f>SUM(M512:M519)</f>
        <v>7300</v>
      </c>
      <c r="N520" s="7">
        <f>SUM(N512:N519)</f>
        <v>9600</v>
      </c>
      <c r="O520" s="7">
        <f>SUM(O512:O519)</f>
        <v>9600</v>
      </c>
    </row>
    <row r="521" spans="1:15" ht="9.9499999999999993" customHeight="1" x14ac:dyDescent="0.25">
      <c r="A521" s="219"/>
      <c r="B521" s="206"/>
      <c r="C521" s="206"/>
      <c r="D521" s="206"/>
      <c r="E521" s="206"/>
      <c r="F521" s="206"/>
      <c r="G521" s="206"/>
      <c r="H521" s="206"/>
      <c r="I521" s="206"/>
      <c r="J521" s="206"/>
      <c r="K521" s="206"/>
      <c r="L521" s="206"/>
      <c r="M521" s="206"/>
      <c r="N521" s="206"/>
      <c r="O521" s="220"/>
    </row>
    <row r="522" spans="1:15" x14ac:dyDescent="0.25">
      <c r="A522" s="207" t="s">
        <v>273</v>
      </c>
      <c r="B522" s="242"/>
      <c r="C522" s="242"/>
      <c r="D522" s="242"/>
      <c r="E522" s="242"/>
      <c r="F522" s="242"/>
      <c r="G522" s="243"/>
      <c r="H522" s="7">
        <f t="shared" ref="H522:O522" si="29">SUM(H509+H520)</f>
        <v>96618</v>
      </c>
      <c r="I522" s="7">
        <f>SUM(I509+I520)</f>
        <v>141879.30000000002</v>
      </c>
      <c r="J522" s="7">
        <f t="shared" si="29"/>
        <v>162442.00000000006</v>
      </c>
      <c r="K522" s="94">
        <f t="shared" si="29"/>
        <v>57120</v>
      </c>
      <c r="L522" s="94">
        <f t="shared" si="29"/>
        <v>79821</v>
      </c>
      <c r="M522" s="94">
        <f t="shared" si="29"/>
        <v>136941</v>
      </c>
      <c r="N522" s="7">
        <f t="shared" si="29"/>
        <v>139241</v>
      </c>
      <c r="O522" s="7">
        <f t="shared" si="29"/>
        <v>139241</v>
      </c>
    </row>
    <row r="523" spans="1:15" x14ac:dyDescent="0.25">
      <c r="A523" s="219"/>
      <c r="B523" s="206"/>
      <c r="C523" s="206"/>
      <c r="D523" s="206"/>
      <c r="E523" s="206"/>
      <c r="F523" s="206"/>
      <c r="G523" s="206"/>
      <c r="H523" s="206"/>
      <c r="I523" s="206"/>
      <c r="J523" s="206"/>
      <c r="K523" s="206"/>
      <c r="L523" s="206"/>
      <c r="M523" s="206"/>
      <c r="N523" s="206"/>
      <c r="O523" s="220"/>
    </row>
    <row r="524" spans="1:15" x14ac:dyDescent="0.25">
      <c r="A524" s="226" t="s">
        <v>276</v>
      </c>
      <c r="B524" s="227"/>
      <c r="C524" s="227"/>
      <c r="D524" s="227"/>
      <c r="E524" s="227"/>
      <c r="F524" s="227"/>
      <c r="G524" s="227"/>
      <c r="H524" s="227"/>
      <c r="I524" s="227"/>
      <c r="J524" s="227"/>
      <c r="K524" s="227"/>
      <c r="L524" s="227"/>
      <c r="M524" s="227"/>
      <c r="N524" s="227"/>
      <c r="O524" s="228"/>
    </row>
    <row r="525" spans="1:15" ht="9.9499999999999993" customHeight="1" x14ac:dyDescent="0.25">
      <c r="A525" s="219"/>
      <c r="B525" s="206"/>
      <c r="C525" s="206"/>
      <c r="D525" s="206"/>
      <c r="E525" s="206"/>
      <c r="F525" s="206"/>
      <c r="G525" s="206"/>
      <c r="H525" s="206"/>
      <c r="I525" s="206"/>
      <c r="J525" s="206"/>
      <c r="K525" s="206"/>
      <c r="L525" s="206"/>
      <c r="M525" s="206"/>
      <c r="N525" s="206"/>
      <c r="O525" s="220"/>
    </row>
    <row r="526" spans="1:15" x14ac:dyDescent="0.25">
      <c r="A526" s="214" t="s">
        <v>53</v>
      </c>
      <c r="B526" s="192" t="s">
        <v>54</v>
      </c>
      <c r="C526" s="192" t="s">
        <v>133</v>
      </c>
      <c r="D526" s="192" t="s">
        <v>56</v>
      </c>
      <c r="E526" s="192" t="s">
        <v>1</v>
      </c>
      <c r="F526" s="212" t="s">
        <v>2</v>
      </c>
      <c r="G526" s="196" t="s">
        <v>3</v>
      </c>
      <c r="H526" s="198" t="s">
        <v>5</v>
      </c>
      <c r="I526" s="198" t="s">
        <v>6</v>
      </c>
      <c r="J526" s="198" t="s">
        <v>275</v>
      </c>
      <c r="K526" s="200" t="s">
        <v>58</v>
      </c>
      <c r="L526" s="201"/>
      <c r="M526" s="202"/>
      <c r="N526" s="196" t="s">
        <v>60</v>
      </c>
      <c r="O526" s="196" t="s">
        <v>61</v>
      </c>
    </row>
    <row r="527" spans="1:15" ht="9.9499999999999993" customHeight="1" x14ac:dyDescent="0.25">
      <c r="A527" s="215"/>
      <c r="B527" s="193"/>
      <c r="C527" s="193"/>
      <c r="D527" s="193"/>
      <c r="E527" s="193"/>
      <c r="F527" s="213"/>
      <c r="G527" s="197"/>
      <c r="H527" s="199"/>
      <c r="I527" s="199"/>
      <c r="J527" s="199"/>
      <c r="K527" s="96">
        <v>111</v>
      </c>
      <c r="L527" s="96">
        <v>41</v>
      </c>
      <c r="M527" s="96" t="s">
        <v>59</v>
      </c>
      <c r="N527" s="197"/>
      <c r="O527" s="197"/>
    </row>
    <row r="528" spans="1:15" s="58" customFormat="1" ht="9.9499999999999993" customHeight="1" x14ac:dyDescent="0.25">
      <c r="A528" s="57" t="s">
        <v>126</v>
      </c>
      <c r="B528" s="45" t="s">
        <v>127</v>
      </c>
      <c r="C528" s="45" t="s">
        <v>128</v>
      </c>
      <c r="D528" s="45" t="s">
        <v>129</v>
      </c>
      <c r="E528" s="45" t="s">
        <v>130</v>
      </c>
      <c r="F528" s="57" t="s">
        <v>131</v>
      </c>
      <c r="G528" s="45" t="s">
        <v>132</v>
      </c>
      <c r="H528" s="45">
        <v>1</v>
      </c>
      <c r="I528" s="45">
        <v>2</v>
      </c>
      <c r="J528" s="45">
        <v>3</v>
      </c>
      <c r="K528" s="102">
        <v>4</v>
      </c>
      <c r="L528" s="102">
        <v>5</v>
      </c>
      <c r="M528" s="102">
        <v>6</v>
      </c>
      <c r="N528" s="45">
        <v>7</v>
      </c>
      <c r="O528" s="45">
        <v>8</v>
      </c>
    </row>
    <row r="529" spans="1:15" x14ac:dyDescent="0.25">
      <c r="A529" s="5" t="s">
        <v>268</v>
      </c>
      <c r="B529" s="4">
        <v>7</v>
      </c>
      <c r="C529" s="4">
        <v>0</v>
      </c>
      <c r="D529" s="4"/>
      <c r="E529" s="4">
        <v>633</v>
      </c>
      <c r="F529" s="5" t="s">
        <v>87</v>
      </c>
      <c r="G529" s="3" t="s">
        <v>277</v>
      </c>
      <c r="H529" s="7">
        <v>520</v>
      </c>
      <c r="I529" s="7">
        <v>150</v>
      </c>
      <c r="J529" s="7">
        <v>0</v>
      </c>
      <c r="K529" s="94">
        <v>0</v>
      </c>
      <c r="L529" s="94">
        <v>0</v>
      </c>
      <c r="M529" s="94">
        <v>0</v>
      </c>
      <c r="N529" s="7">
        <v>0</v>
      </c>
      <c r="O529" s="7">
        <v>0</v>
      </c>
    </row>
    <row r="530" spans="1:15" x14ac:dyDescent="0.25">
      <c r="A530" s="247" t="s">
        <v>278</v>
      </c>
      <c r="B530" s="248"/>
      <c r="C530" s="248"/>
      <c r="D530" s="248"/>
      <c r="E530" s="248"/>
      <c r="F530" s="248"/>
      <c r="G530" s="249"/>
      <c r="H530" s="7">
        <f t="shared" ref="H530:O530" si="30">SUM(H529)</f>
        <v>520</v>
      </c>
      <c r="I530" s="7">
        <f t="shared" si="30"/>
        <v>150</v>
      </c>
      <c r="J530" s="7">
        <f t="shared" si="30"/>
        <v>0</v>
      </c>
      <c r="K530" s="94">
        <f t="shared" si="30"/>
        <v>0</v>
      </c>
      <c r="L530" s="94">
        <f t="shared" si="30"/>
        <v>0</v>
      </c>
      <c r="M530" s="94">
        <f t="shared" si="30"/>
        <v>0</v>
      </c>
      <c r="N530" s="7">
        <f t="shared" si="30"/>
        <v>0</v>
      </c>
      <c r="O530" s="7">
        <f t="shared" si="30"/>
        <v>0</v>
      </c>
    </row>
    <row r="531" spans="1:15" ht="8.1" customHeight="1" x14ac:dyDescent="0.25">
      <c r="A531" s="161"/>
      <c r="B531" s="162"/>
      <c r="C531" s="162"/>
      <c r="D531" s="162"/>
      <c r="E531" s="162"/>
      <c r="F531" s="162"/>
      <c r="G531" s="163"/>
      <c r="H531" s="7"/>
      <c r="I531" s="7"/>
      <c r="J531" s="7"/>
      <c r="K531" s="94"/>
      <c r="L531" s="94"/>
      <c r="M531" s="94"/>
      <c r="N531" s="7"/>
      <c r="O531" s="7"/>
    </row>
    <row r="532" spans="1:15" ht="14.25" customHeight="1" x14ac:dyDescent="0.25">
      <c r="A532" s="176" t="s">
        <v>279</v>
      </c>
      <c r="B532" s="177"/>
      <c r="C532" s="177"/>
      <c r="D532" s="177"/>
      <c r="E532" s="177"/>
      <c r="F532" s="177"/>
      <c r="G532" s="178"/>
      <c r="H532" s="182">
        <f>SUM(H61+H82+H105+H120+H129+H142+H167+H177+H191+H204+H236+H245+H267+H283+H291+H314+H347+H425+H444+H465+H489+H522+H530)</f>
        <v>794760</v>
      </c>
      <c r="I532" s="182">
        <f>SUM(I61+I82+I105+I120+I129+I142+I167+I177+I191+I204+I236+I245+I267+I283+I291+I314+I347+I425+I465+I489+I522+I530)</f>
        <v>896799.82000000007</v>
      </c>
      <c r="J532" s="182">
        <f>SUM(J61+J82+J105+J120+J129+J142+J167+J177+J191+J204+J236+J245+J267+J283+J291+J314+J347+J425+J444+J465+J489+J522+J530)</f>
        <v>1088732.8</v>
      </c>
      <c r="K532" s="94" t="s">
        <v>370</v>
      </c>
      <c r="L532" s="167" t="s">
        <v>372</v>
      </c>
      <c r="M532" s="184">
        <f>SUM(M61+M82+M105+M120+M129+M142+M167+M177+M191+M204+M236+M245+M267+M283+M291+M314+M347+M425+M465+M489+M522+M530)</f>
        <v>950134</v>
      </c>
      <c r="N532" s="182">
        <f>SUM(N61+N82+N105+N120+N129+N142+N167+N177+N191+N204+N236+N245+N267+N283+N291+N314+N347+N425+N465+N489+N522+N530)</f>
        <v>965007</v>
      </c>
      <c r="O532" s="182">
        <f>SUM(O61+O82+O105+O120+O129+O142+O167+O177+O191+O204+O236+O245+O267+O283+O291+O314+O347+O425+O465+O489+O522+O530)</f>
        <v>966707</v>
      </c>
    </row>
    <row r="533" spans="1:15" s="47" customFormat="1" ht="14.25" customHeight="1" x14ac:dyDescent="0.25">
      <c r="A533" s="179"/>
      <c r="B533" s="180"/>
      <c r="C533" s="180"/>
      <c r="D533" s="180"/>
      <c r="E533" s="180"/>
      <c r="F533" s="180"/>
      <c r="G533" s="181"/>
      <c r="H533" s="183"/>
      <c r="I533" s="183"/>
      <c r="J533" s="183"/>
      <c r="K533" s="111">
        <f>SUM(K61+K82+K105+K120+K129+K142+K167+K177+K191+K204+K236+K245+K267+K283+K291+K314+K347+K425+K465+K489+K522+K530)</f>
        <v>220187</v>
      </c>
      <c r="L533" s="166">
        <v>729947</v>
      </c>
      <c r="M533" s="185"/>
      <c r="N533" s="183"/>
      <c r="O533" s="183"/>
    </row>
    <row r="534" spans="1:15" x14ac:dyDescent="0.25">
      <c r="A534" s="30"/>
      <c r="B534" s="30"/>
      <c r="C534" s="30"/>
      <c r="D534" s="30"/>
      <c r="E534" s="30"/>
      <c r="F534" s="30"/>
    </row>
  </sheetData>
  <sheetProtection algorithmName="SHA-512" hashValue="ILdQGLkYxUVTTU9C47Dl4kKeMsMDxneCrN/bL+GblM0RwrqQTE/V3C7e1TvjdvFL/89m4FYO7KLRP6Kmu05WYA==" saltValue="P04hut16HcWHus34J4X8pg==" spinCount="100000" sheet="1" objects="1" scenarios="1"/>
  <mergeCells count="436">
    <mergeCell ref="A305:G305"/>
    <mergeCell ref="A308:O308"/>
    <mergeCell ref="A307:O307"/>
    <mergeCell ref="A312:G312"/>
    <mergeCell ref="A313:O313"/>
    <mergeCell ref="A314:G314"/>
    <mergeCell ref="A291:G291"/>
    <mergeCell ref="A292:O292"/>
    <mergeCell ref="A293:O293"/>
    <mergeCell ref="A294:O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K295:M295"/>
    <mergeCell ref="N295:N296"/>
    <mergeCell ref="O295:O296"/>
    <mergeCell ref="J526:J527"/>
    <mergeCell ref="K526:M526"/>
    <mergeCell ref="N526:N527"/>
    <mergeCell ref="O526:O527"/>
    <mergeCell ref="A530:G530"/>
    <mergeCell ref="A526:A527"/>
    <mergeCell ref="B526:B527"/>
    <mergeCell ref="C526:C527"/>
    <mergeCell ref="D526:D527"/>
    <mergeCell ref="E526:E527"/>
    <mergeCell ref="F526:F527"/>
    <mergeCell ref="G526:G527"/>
    <mergeCell ref="H526:H527"/>
    <mergeCell ref="I526:I527"/>
    <mergeCell ref="A509:G509"/>
    <mergeCell ref="A510:O510"/>
    <mergeCell ref="A511:O511"/>
    <mergeCell ref="A520:G520"/>
    <mergeCell ref="A521:O521"/>
    <mergeCell ref="A522:G522"/>
    <mergeCell ref="A523:O523"/>
    <mergeCell ref="A524:O524"/>
    <mergeCell ref="A525:O525"/>
    <mergeCell ref="A489:G489"/>
    <mergeCell ref="A490:O490"/>
    <mergeCell ref="A491:O491"/>
    <mergeCell ref="A492:O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I493:I494"/>
    <mergeCell ref="J493:J494"/>
    <mergeCell ref="K493:M493"/>
    <mergeCell ref="N493:N494"/>
    <mergeCell ref="O493:O494"/>
    <mergeCell ref="A463:G463"/>
    <mergeCell ref="A464:O464"/>
    <mergeCell ref="A465:G465"/>
    <mergeCell ref="A466:O466"/>
    <mergeCell ref="A467:O467"/>
    <mergeCell ref="A468:O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K469:M469"/>
    <mergeCell ref="N469:N470"/>
    <mergeCell ref="O469:O470"/>
    <mergeCell ref="A444:G444"/>
    <mergeCell ref="A446:O446"/>
    <mergeCell ref="A447:O447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K448:M448"/>
    <mergeCell ref="N448:N449"/>
    <mergeCell ref="O448:O449"/>
    <mergeCell ref="A423:G423"/>
    <mergeCell ref="A424:O424"/>
    <mergeCell ref="A425:G425"/>
    <mergeCell ref="A426:O426"/>
    <mergeCell ref="A427:O427"/>
    <mergeCell ref="A428:O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K429:M429"/>
    <mergeCell ref="N429:N430"/>
    <mergeCell ref="O429:O430"/>
    <mergeCell ref="A397:G397"/>
    <mergeCell ref="A398:O398"/>
    <mergeCell ref="A399:O399"/>
    <mergeCell ref="A400:O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J401:J402"/>
    <mergeCell ref="K401:M401"/>
    <mergeCell ref="N401:N402"/>
    <mergeCell ref="O401:O402"/>
    <mergeCell ref="A370:G370"/>
    <mergeCell ref="A371:O371"/>
    <mergeCell ref="A372:O372"/>
    <mergeCell ref="A373:O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J374:J375"/>
    <mergeCell ref="K374:M374"/>
    <mergeCell ref="N374:N375"/>
    <mergeCell ref="O374:O375"/>
    <mergeCell ref="A349:O349"/>
    <mergeCell ref="A350:O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K351:M351"/>
    <mergeCell ref="N351:N352"/>
    <mergeCell ref="O351:O352"/>
    <mergeCell ref="A2:D2"/>
    <mergeCell ref="K6:M6"/>
    <mergeCell ref="A62:O62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J65:J66"/>
    <mergeCell ref="A65:A66"/>
    <mergeCell ref="B65:B66"/>
    <mergeCell ref="C65:C66"/>
    <mergeCell ref="D65:D66"/>
    <mergeCell ref="E65:E66"/>
    <mergeCell ref="N6:N7"/>
    <mergeCell ref="O6:O7"/>
    <mergeCell ref="A63:O63"/>
    <mergeCell ref="A64:O64"/>
    <mergeCell ref="O86:O87"/>
    <mergeCell ref="A84:O84"/>
    <mergeCell ref="A105:G105"/>
    <mergeCell ref="A106:O106"/>
    <mergeCell ref="A107:O107"/>
    <mergeCell ref="K65:M65"/>
    <mergeCell ref="N65:N66"/>
    <mergeCell ref="O65:O66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M86"/>
    <mergeCell ref="N86:N87"/>
    <mergeCell ref="F65:F66"/>
    <mergeCell ref="G65:G66"/>
    <mergeCell ref="H65:H66"/>
    <mergeCell ref="I65:I66"/>
    <mergeCell ref="A131:O131"/>
    <mergeCell ref="C133:C134"/>
    <mergeCell ref="D133:D134"/>
    <mergeCell ref="E133:E134"/>
    <mergeCell ref="F133:F134"/>
    <mergeCell ref="A121:O121"/>
    <mergeCell ref="A122:O122"/>
    <mergeCell ref="A120:G120"/>
    <mergeCell ref="A108:O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K109:M109"/>
    <mergeCell ref="N109:N110"/>
    <mergeCell ref="O109:O110"/>
    <mergeCell ref="K124:M124"/>
    <mergeCell ref="N124:N125"/>
    <mergeCell ref="O124:O125"/>
    <mergeCell ref="A130:O130"/>
    <mergeCell ref="F124:F125"/>
    <mergeCell ref="G124:G125"/>
    <mergeCell ref="H124:H125"/>
    <mergeCell ref="I124:I125"/>
    <mergeCell ref="J124:J125"/>
    <mergeCell ref="A124:A125"/>
    <mergeCell ref="B124:B125"/>
    <mergeCell ref="C124:C125"/>
    <mergeCell ref="D124:D125"/>
    <mergeCell ref="E124:E125"/>
    <mergeCell ref="A129:G129"/>
    <mergeCell ref="A178:O178"/>
    <mergeCell ref="O146:O147"/>
    <mergeCell ref="A143:O143"/>
    <mergeCell ref="A144:O144"/>
    <mergeCell ref="A145:O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J147"/>
    <mergeCell ref="K146:M146"/>
    <mergeCell ref="N146:N147"/>
    <mergeCell ref="A82:G82"/>
    <mergeCell ref="A61:G61"/>
    <mergeCell ref="A169:O169"/>
    <mergeCell ref="A170:O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K171:M171"/>
    <mergeCell ref="N171:N172"/>
    <mergeCell ref="A167:G167"/>
    <mergeCell ref="A168:O168"/>
    <mergeCell ref="A142:G142"/>
    <mergeCell ref="O171:O172"/>
    <mergeCell ref="J133:J134"/>
    <mergeCell ref="K133:M133"/>
    <mergeCell ref="N133:N134"/>
    <mergeCell ref="O133:O134"/>
    <mergeCell ref="A132:O132"/>
    <mergeCell ref="A133:A134"/>
    <mergeCell ref="B133:B134"/>
    <mergeCell ref="K181:M181"/>
    <mergeCell ref="N181:N182"/>
    <mergeCell ref="O181:O182"/>
    <mergeCell ref="A191:G191"/>
    <mergeCell ref="A192:O192"/>
    <mergeCell ref="F181:F182"/>
    <mergeCell ref="G181:G182"/>
    <mergeCell ref="H181:H182"/>
    <mergeCell ref="I181:I182"/>
    <mergeCell ref="J181:J182"/>
    <mergeCell ref="A181:A182"/>
    <mergeCell ref="B181:B182"/>
    <mergeCell ref="C181:C182"/>
    <mergeCell ref="D181:D182"/>
    <mergeCell ref="E181:E182"/>
    <mergeCell ref="G133:G134"/>
    <mergeCell ref="H133:H134"/>
    <mergeCell ref="I133:I134"/>
    <mergeCell ref="A179:O179"/>
    <mergeCell ref="A180:O180"/>
    <mergeCell ref="A177:G177"/>
    <mergeCell ref="N195:N196"/>
    <mergeCell ref="O195:O196"/>
    <mergeCell ref="A204:G204"/>
    <mergeCell ref="A206:O206"/>
    <mergeCell ref="A207:O207"/>
    <mergeCell ref="A193:O193"/>
    <mergeCell ref="A194:O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K195:M195"/>
    <mergeCell ref="K208:M208"/>
    <mergeCell ref="N208:N209"/>
    <mergeCell ref="O208:O209"/>
    <mergeCell ref="A236:G236"/>
    <mergeCell ref="A237:O237"/>
    <mergeCell ref="F208:F209"/>
    <mergeCell ref="G208:G209"/>
    <mergeCell ref="H208:H209"/>
    <mergeCell ref="I208:I209"/>
    <mergeCell ref="J208:J209"/>
    <mergeCell ref="A208:A209"/>
    <mergeCell ref="B208:B209"/>
    <mergeCell ref="C208:C209"/>
    <mergeCell ref="D208:D209"/>
    <mergeCell ref="E208:E209"/>
    <mergeCell ref="A238:O238"/>
    <mergeCell ref="A239:O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K240:M240"/>
    <mergeCell ref="N240:N241"/>
    <mergeCell ref="O249:O250"/>
    <mergeCell ref="A267:G267"/>
    <mergeCell ref="A268:O268"/>
    <mergeCell ref="A269:O269"/>
    <mergeCell ref="A270:O270"/>
    <mergeCell ref="O240:O241"/>
    <mergeCell ref="A245:G245"/>
    <mergeCell ref="A247:O247"/>
    <mergeCell ref="A248:O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J249:J250"/>
    <mergeCell ref="K249:M249"/>
    <mergeCell ref="N249:N250"/>
    <mergeCell ref="K271:M271"/>
    <mergeCell ref="N271:N272"/>
    <mergeCell ref="O271:O272"/>
    <mergeCell ref="A283:G283"/>
    <mergeCell ref="A285:O285"/>
    <mergeCell ref="F271:F272"/>
    <mergeCell ref="G271:G272"/>
    <mergeCell ref="H271:H272"/>
    <mergeCell ref="I271:I272"/>
    <mergeCell ref="J271:J272"/>
    <mergeCell ref="A271:A272"/>
    <mergeCell ref="B271:B272"/>
    <mergeCell ref="C271:C272"/>
    <mergeCell ref="D271:D272"/>
    <mergeCell ref="E271:E272"/>
    <mergeCell ref="A286:O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J287:J288"/>
    <mergeCell ref="K287:M287"/>
    <mergeCell ref="N287:N288"/>
    <mergeCell ref="O287:O288"/>
    <mergeCell ref="A532:G533"/>
    <mergeCell ref="H532:H533"/>
    <mergeCell ref="I532:I533"/>
    <mergeCell ref="J532:J533"/>
    <mergeCell ref="M532:M533"/>
    <mergeCell ref="N532:N533"/>
    <mergeCell ref="O532:O533"/>
    <mergeCell ref="A316:O316"/>
    <mergeCell ref="A317:O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J318:J319"/>
    <mergeCell ref="K318:M318"/>
    <mergeCell ref="N318:N319"/>
    <mergeCell ref="O318:O319"/>
    <mergeCell ref="A347:G347"/>
    <mergeCell ref="A348:O348"/>
  </mergeCells>
  <pageMargins left="0.7" right="0.7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3"/>
  <sheetViews>
    <sheetView topLeftCell="A28" zoomScaleNormal="100" workbookViewId="0">
      <selection activeCell="I56" sqref="I56"/>
    </sheetView>
  </sheetViews>
  <sheetFormatPr defaultRowHeight="15" x14ac:dyDescent="0.25"/>
  <cols>
    <col min="1" max="2" width="7.7109375" customWidth="1"/>
    <col min="3" max="3" width="8.7109375" customWidth="1"/>
    <col min="4" max="4" width="30.7109375" customWidth="1"/>
    <col min="5" max="10" width="10.7109375" customWidth="1"/>
  </cols>
  <sheetData>
    <row r="2" spans="1:10" x14ac:dyDescent="0.25">
      <c r="A2" s="173" t="s">
        <v>362</v>
      </c>
      <c r="B2" s="173"/>
      <c r="C2" s="173"/>
      <c r="D2" s="173"/>
      <c r="E2" s="173"/>
      <c r="F2" s="173"/>
      <c r="G2" s="173"/>
      <c r="H2" s="173"/>
      <c r="I2" s="34"/>
    </row>
    <row r="4" spans="1:10" s="47" customFormat="1" x14ac:dyDescent="0.25">
      <c r="A4" s="153" t="s">
        <v>333</v>
      </c>
      <c r="B4" s="154"/>
      <c r="C4" s="154"/>
      <c r="D4" s="154"/>
      <c r="E4" s="154"/>
      <c r="F4" s="154"/>
      <c r="G4" s="154"/>
      <c r="H4" s="154"/>
      <c r="I4" s="155"/>
      <c r="J4" s="156"/>
    </row>
    <row r="5" spans="1:10" ht="9.9499999999999993" customHeight="1" x14ac:dyDescent="0.25"/>
    <row r="6" spans="1:10" x14ac:dyDescent="0.25">
      <c r="A6" s="289" t="s">
        <v>0</v>
      </c>
      <c r="B6" s="289" t="s">
        <v>1</v>
      </c>
      <c r="C6" s="290" t="s">
        <v>2</v>
      </c>
      <c r="D6" s="289" t="s">
        <v>3</v>
      </c>
      <c r="E6" s="290" t="s">
        <v>5</v>
      </c>
      <c r="F6" s="290" t="s">
        <v>6</v>
      </c>
      <c r="G6" s="290" t="s">
        <v>57</v>
      </c>
      <c r="H6" s="291" t="s">
        <v>58</v>
      </c>
      <c r="I6" s="289" t="s">
        <v>60</v>
      </c>
      <c r="J6" s="289" t="s">
        <v>61</v>
      </c>
    </row>
    <row r="7" spans="1:10" ht="9.9499999999999993" customHeight="1" x14ac:dyDescent="0.25">
      <c r="A7" s="289"/>
      <c r="B7" s="289"/>
      <c r="C7" s="290"/>
      <c r="D7" s="289"/>
      <c r="E7" s="290"/>
      <c r="F7" s="290"/>
      <c r="G7" s="290"/>
      <c r="H7" s="291"/>
      <c r="I7" s="289"/>
      <c r="J7" s="289"/>
    </row>
    <row r="8" spans="1:10" s="56" customFormat="1" ht="9.9499999999999993" customHeight="1" x14ac:dyDescent="0.25">
      <c r="A8" s="45" t="s">
        <v>126</v>
      </c>
      <c r="B8" s="45" t="s">
        <v>127</v>
      </c>
      <c r="C8" s="45" t="s">
        <v>128</v>
      </c>
      <c r="D8" s="45" t="s">
        <v>129</v>
      </c>
      <c r="E8" s="45">
        <v>1</v>
      </c>
      <c r="F8" s="45">
        <v>2</v>
      </c>
      <c r="G8" s="45">
        <v>3</v>
      </c>
      <c r="H8" s="102">
        <v>4</v>
      </c>
      <c r="I8" s="45">
        <v>5</v>
      </c>
      <c r="J8" s="45">
        <v>6</v>
      </c>
    </row>
    <row r="9" spans="1:10" x14ac:dyDescent="0.25">
      <c r="A9" s="3" t="s">
        <v>335</v>
      </c>
      <c r="B9" s="4">
        <v>322</v>
      </c>
      <c r="C9" s="5" t="s">
        <v>12</v>
      </c>
      <c r="D9" s="3" t="s">
        <v>336</v>
      </c>
      <c r="E9" s="7">
        <v>0</v>
      </c>
      <c r="F9" s="7">
        <v>0</v>
      </c>
      <c r="G9" s="7">
        <v>37537</v>
      </c>
      <c r="H9" s="94">
        <v>0</v>
      </c>
      <c r="I9" s="7">
        <v>0</v>
      </c>
      <c r="J9" s="7">
        <v>0</v>
      </c>
    </row>
    <row r="10" spans="1:10" ht="23.25" x14ac:dyDescent="0.25">
      <c r="A10" s="4">
        <v>111</v>
      </c>
      <c r="B10" s="4">
        <v>322</v>
      </c>
      <c r="C10" s="5" t="s">
        <v>12</v>
      </c>
      <c r="D10" s="6" t="s">
        <v>337</v>
      </c>
      <c r="E10" s="7">
        <v>10000</v>
      </c>
      <c r="F10" s="7">
        <v>0</v>
      </c>
      <c r="G10" s="7">
        <v>0</v>
      </c>
      <c r="H10" s="94">
        <v>0</v>
      </c>
      <c r="I10" s="7">
        <v>0</v>
      </c>
      <c r="J10" s="7">
        <v>0</v>
      </c>
    </row>
    <row r="11" spans="1:10" x14ac:dyDescent="0.25">
      <c r="A11" s="4">
        <v>43</v>
      </c>
      <c r="B11" s="4">
        <v>233</v>
      </c>
      <c r="C11" s="5" t="s">
        <v>12</v>
      </c>
      <c r="D11" s="3" t="s">
        <v>338</v>
      </c>
      <c r="E11" s="7">
        <v>0</v>
      </c>
      <c r="F11" s="7">
        <v>0</v>
      </c>
      <c r="G11" s="7">
        <v>1500</v>
      </c>
      <c r="H11" s="94">
        <v>1500</v>
      </c>
      <c r="I11" s="7">
        <v>1500</v>
      </c>
      <c r="J11" s="7">
        <v>1500</v>
      </c>
    </row>
    <row r="12" spans="1:10" ht="14.25" customHeight="1" x14ac:dyDescent="0.25">
      <c r="A12" s="292" t="s">
        <v>339</v>
      </c>
      <c r="B12" s="293"/>
      <c r="C12" s="293"/>
      <c r="D12" s="294"/>
      <c r="E12" s="7">
        <f t="shared" ref="E12:J12" si="0">SUM(E9:E11)</f>
        <v>10000</v>
      </c>
      <c r="F12" s="7">
        <f t="shared" si="0"/>
        <v>0</v>
      </c>
      <c r="G12" s="7">
        <f t="shared" si="0"/>
        <v>39037</v>
      </c>
      <c r="H12" s="94">
        <f t="shared" si="0"/>
        <v>1500</v>
      </c>
      <c r="I12" s="7">
        <f t="shared" si="0"/>
        <v>1500</v>
      </c>
      <c r="J12" s="7">
        <f t="shared" si="0"/>
        <v>1500</v>
      </c>
    </row>
    <row r="13" spans="1:10" x14ac:dyDescent="0.25">
      <c r="C13" s="36"/>
      <c r="D13" s="36"/>
      <c r="E13" s="120"/>
      <c r="F13" s="120"/>
      <c r="G13" s="120"/>
      <c r="H13" s="36"/>
      <c r="I13" s="36"/>
      <c r="J13" s="35"/>
    </row>
    <row r="14" spans="1:10" x14ac:dyDescent="0.25">
      <c r="A14" s="36"/>
      <c r="B14" s="36"/>
      <c r="C14" s="35"/>
      <c r="D14" s="37"/>
      <c r="E14" s="120"/>
      <c r="F14" s="120"/>
      <c r="G14" s="120"/>
      <c r="H14" s="120"/>
      <c r="I14" s="120"/>
      <c r="J14" s="120"/>
    </row>
    <row r="15" spans="1:10" x14ac:dyDescent="0.25">
      <c r="A15" s="276" t="s">
        <v>334</v>
      </c>
      <c r="B15" s="277"/>
      <c r="C15" s="277"/>
      <c r="D15" s="277"/>
      <c r="E15" s="277"/>
      <c r="F15" s="277"/>
      <c r="G15" s="277"/>
      <c r="H15" s="277"/>
      <c r="I15" s="277"/>
      <c r="J15" s="278"/>
    </row>
    <row r="16" spans="1:10" ht="9.9499999999999993" customHeight="1" x14ac:dyDescent="0.25">
      <c r="A16" s="258"/>
      <c r="B16" s="259"/>
      <c r="C16" s="259"/>
      <c r="D16" s="259"/>
      <c r="E16" s="259"/>
      <c r="F16" s="259"/>
      <c r="G16" s="259"/>
      <c r="H16" s="259"/>
      <c r="I16" s="259"/>
      <c r="J16" s="259"/>
    </row>
    <row r="17" spans="1:10" x14ac:dyDescent="0.25">
      <c r="A17" s="279" t="s">
        <v>0</v>
      </c>
      <c r="B17" s="279" t="s">
        <v>1</v>
      </c>
      <c r="C17" s="281" t="s">
        <v>2</v>
      </c>
      <c r="D17" s="283" t="s">
        <v>3</v>
      </c>
      <c r="E17" s="285" t="s">
        <v>5</v>
      </c>
      <c r="F17" s="285" t="s">
        <v>6</v>
      </c>
      <c r="G17" s="285" t="s">
        <v>57</v>
      </c>
      <c r="H17" s="285" t="s">
        <v>58</v>
      </c>
      <c r="I17" s="287" t="s">
        <v>60</v>
      </c>
      <c r="J17" s="287" t="s">
        <v>61</v>
      </c>
    </row>
    <row r="18" spans="1:10" ht="9.9499999999999993" customHeight="1" x14ac:dyDescent="0.25">
      <c r="A18" s="280"/>
      <c r="B18" s="280"/>
      <c r="C18" s="282"/>
      <c r="D18" s="284"/>
      <c r="E18" s="286"/>
      <c r="F18" s="286"/>
      <c r="G18" s="286"/>
      <c r="H18" s="286"/>
      <c r="I18" s="288"/>
      <c r="J18" s="288"/>
    </row>
    <row r="19" spans="1:10" s="58" customFormat="1" ht="9.9499999999999993" customHeight="1" x14ac:dyDescent="0.25">
      <c r="A19" s="126" t="s">
        <v>126</v>
      </c>
      <c r="B19" s="126" t="s">
        <v>127</v>
      </c>
      <c r="C19" s="127" t="s">
        <v>128</v>
      </c>
      <c r="D19" s="126" t="s">
        <v>129</v>
      </c>
      <c r="E19" s="127">
        <v>1</v>
      </c>
      <c r="F19" s="127">
        <v>2</v>
      </c>
      <c r="G19" s="127">
        <v>3</v>
      </c>
      <c r="H19" s="127">
        <v>4</v>
      </c>
      <c r="I19" s="127">
        <v>5</v>
      </c>
      <c r="J19" s="127">
        <v>6</v>
      </c>
    </row>
    <row r="20" spans="1:10" x14ac:dyDescent="0.25">
      <c r="A20" s="122" t="s">
        <v>340</v>
      </c>
      <c r="B20" s="132"/>
      <c r="C20" s="122"/>
      <c r="D20" s="259"/>
      <c r="E20" s="259"/>
      <c r="F20" s="259"/>
      <c r="G20" s="259"/>
      <c r="H20" s="259"/>
      <c r="I20" s="259"/>
      <c r="J20" s="259"/>
    </row>
    <row r="21" spans="1:10" ht="23.25" x14ac:dyDescent="0.25">
      <c r="A21" s="128">
        <v>41</v>
      </c>
      <c r="B21" s="128">
        <v>713</v>
      </c>
      <c r="C21" s="129" t="s">
        <v>71</v>
      </c>
      <c r="D21" s="130" t="s">
        <v>341</v>
      </c>
      <c r="E21" s="131">
        <v>2279</v>
      </c>
      <c r="F21" s="131">
        <v>0</v>
      </c>
      <c r="G21" s="131">
        <v>0</v>
      </c>
      <c r="H21" s="133">
        <v>0</v>
      </c>
      <c r="I21" s="131">
        <v>0</v>
      </c>
      <c r="J21" s="131">
        <v>0</v>
      </c>
    </row>
    <row r="22" spans="1:10" x14ac:dyDescent="0.25">
      <c r="A22" s="121"/>
      <c r="B22" s="121"/>
      <c r="C22" s="121"/>
      <c r="D22" s="190"/>
      <c r="E22" s="190"/>
      <c r="F22" s="190"/>
      <c r="G22" s="190"/>
      <c r="H22" s="190"/>
      <c r="I22" s="190"/>
      <c r="J22" s="190"/>
    </row>
    <row r="23" spans="1:10" x14ac:dyDescent="0.25">
      <c r="A23" s="270" t="s">
        <v>172</v>
      </c>
      <c r="B23" s="271"/>
      <c r="C23" s="271"/>
      <c r="D23" s="271"/>
      <c r="E23" s="271"/>
      <c r="F23" s="271"/>
      <c r="G23" s="271"/>
      <c r="H23" s="271"/>
      <c r="I23" s="271"/>
      <c r="J23" s="272"/>
    </row>
    <row r="24" spans="1:10" x14ac:dyDescent="0.25">
      <c r="A24" s="4">
        <v>41</v>
      </c>
      <c r="B24" s="4">
        <v>717</v>
      </c>
      <c r="C24" s="5" t="s">
        <v>12</v>
      </c>
      <c r="D24" s="3" t="s">
        <v>344</v>
      </c>
      <c r="E24" s="7">
        <v>0</v>
      </c>
      <c r="F24" s="7">
        <v>22357.759999999998</v>
      </c>
      <c r="G24" s="7">
        <v>0</v>
      </c>
      <c r="H24" s="94">
        <v>0</v>
      </c>
      <c r="I24" s="7">
        <v>0</v>
      </c>
      <c r="J24" s="7">
        <v>0</v>
      </c>
    </row>
    <row r="25" spans="1:10" x14ac:dyDescent="0.25">
      <c r="A25" s="4">
        <v>41</v>
      </c>
      <c r="B25" s="4">
        <v>717</v>
      </c>
      <c r="C25" s="5" t="s">
        <v>14</v>
      </c>
      <c r="D25" s="3" t="s">
        <v>342</v>
      </c>
      <c r="E25" s="7">
        <v>149857</v>
      </c>
      <c r="F25" s="7">
        <v>40791.339999999997</v>
      </c>
      <c r="G25" s="7">
        <v>0</v>
      </c>
      <c r="H25" s="94">
        <v>50000</v>
      </c>
      <c r="I25" s="7">
        <v>25000</v>
      </c>
      <c r="J25" s="7">
        <v>50000</v>
      </c>
    </row>
    <row r="26" spans="1:10" x14ac:dyDescent="0.25">
      <c r="A26" s="123">
        <v>41</v>
      </c>
      <c r="B26" s="123">
        <v>716</v>
      </c>
      <c r="C26" s="124"/>
      <c r="D26" s="125" t="s">
        <v>343</v>
      </c>
      <c r="E26" s="61">
        <v>2980</v>
      </c>
      <c r="F26" s="61">
        <v>1650</v>
      </c>
      <c r="G26" s="61">
        <v>0</v>
      </c>
      <c r="H26" s="95">
        <v>3000</v>
      </c>
      <c r="I26" s="61">
        <v>3000</v>
      </c>
      <c r="J26" s="61">
        <v>3000</v>
      </c>
    </row>
    <row r="27" spans="1:10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</row>
    <row r="28" spans="1:10" x14ac:dyDescent="0.25">
      <c r="A28" s="274" t="s">
        <v>357</v>
      </c>
      <c r="B28" s="274"/>
      <c r="C28" s="274"/>
      <c r="D28" s="274"/>
      <c r="E28" s="274"/>
      <c r="F28" s="274"/>
      <c r="G28" s="274"/>
      <c r="H28" s="274"/>
      <c r="I28" s="274"/>
      <c r="J28" s="275"/>
    </row>
    <row r="29" spans="1:10" ht="23.25" x14ac:dyDescent="0.25">
      <c r="A29" s="4">
        <v>41</v>
      </c>
      <c r="B29" s="4">
        <v>714</v>
      </c>
      <c r="C29" s="5" t="s">
        <v>24</v>
      </c>
      <c r="D29" s="6" t="s">
        <v>356</v>
      </c>
      <c r="E29" s="7">
        <v>0</v>
      </c>
      <c r="F29" s="7">
        <v>0</v>
      </c>
      <c r="G29" s="7">
        <v>0</v>
      </c>
      <c r="H29" s="94">
        <v>0</v>
      </c>
      <c r="I29" s="7">
        <v>0</v>
      </c>
      <c r="J29" s="7">
        <v>0</v>
      </c>
    </row>
    <row r="30" spans="1:10" x14ac:dyDescent="0.25">
      <c r="A30" s="123">
        <v>41</v>
      </c>
      <c r="B30" s="123">
        <v>717</v>
      </c>
      <c r="C30" s="124" t="s">
        <v>12</v>
      </c>
      <c r="D30" s="125" t="s">
        <v>355</v>
      </c>
      <c r="E30" s="61">
        <v>0</v>
      </c>
      <c r="F30" s="61">
        <v>0</v>
      </c>
      <c r="G30" s="61">
        <v>0</v>
      </c>
      <c r="H30" s="95">
        <v>7895</v>
      </c>
      <c r="I30" s="61">
        <v>2278</v>
      </c>
      <c r="J30" s="61">
        <v>0</v>
      </c>
    </row>
    <row r="31" spans="1:10" x14ac:dyDescent="0.25">
      <c r="A31" s="259"/>
      <c r="B31" s="259"/>
      <c r="C31" s="259"/>
      <c r="D31" s="259"/>
      <c r="E31" s="259"/>
      <c r="F31" s="259"/>
      <c r="G31" s="259"/>
      <c r="H31" s="259"/>
      <c r="I31" s="259"/>
      <c r="J31" s="259"/>
    </row>
    <row r="32" spans="1:10" x14ac:dyDescent="0.25">
      <c r="A32" s="267" t="s">
        <v>345</v>
      </c>
      <c r="B32" s="268"/>
      <c r="C32" s="268"/>
      <c r="D32" s="268"/>
      <c r="E32" s="268"/>
      <c r="F32" s="268"/>
      <c r="G32" s="268"/>
      <c r="H32" s="268"/>
      <c r="I32" s="268"/>
      <c r="J32" s="269"/>
    </row>
    <row r="33" spans="1:18" x14ac:dyDescent="0.25">
      <c r="A33" s="4">
        <v>41</v>
      </c>
      <c r="B33" s="4">
        <v>711</v>
      </c>
      <c r="C33" s="5"/>
      <c r="D33" s="3" t="s">
        <v>347</v>
      </c>
      <c r="E33" s="7">
        <v>16732</v>
      </c>
      <c r="F33" s="7">
        <v>0</v>
      </c>
      <c r="G33" s="7">
        <v>0</v>
      </c>
      <c r="H33" s="94">
        <v>20000</v>
      </c>
      <c r="I33" s="7">
        <v>15000</v>
      </c>
      <c r="J33" s="7">
        <v>20000</v>
      </c>
    </row>
    <row r="34" spans="1:18" x14ac:dyDescent="0.25">
      <c r="A34" s="4">
        <v>41</v>
      </c>
      <c r="B34" s="4">
        <v>716</v>
      </c>
      <c r="C34" s="5"/>
      <c r="D34" s="3" t="s">
        <v>348</v>
      </c>
      <c r="E34" s="7">
        <v>8136</v>
      </c>
      <c r="F34" s="7">
        <v>4980</v>
      </c>
      <c r="G34" s="7">
        <v>0</v>
      </c>
      <c r="H34" s="94">
        <v>0</v>
      </c>
      <c r="I34" s="7">
        <v>0</v>
      </c>
      <c r="J34" s="7">
        <v>0</v>
      </c>
      <c r="R34" s="92"/>
    </row>
    <row r="35" spans="1:18" x14ac:dyDescent="0.25">
      <c r="A35" s="4">
        <v>41</v>
      </c>
      <c r="B35" s="4">
        <v>717</v>
      </c>
      <c r="C35" s="5" t="s">
        <v>12</v>
      </c>
      <c r="D35" s="3" t="s">
        <v>349</v>
      </c>
      <c r="E35" s="7">
        <v>5244</v>
      </c>
      <c r="F35" s="7">
        <v>0</v>
      </c>
      <c r="G35" s="7">
        <v>750</v>
      </c>
      <c r="H35" s="94">
        <v>0</v>
      </c>
      <c r="I35" s="7">
        <v>6000</v>
      </c>
      <c r="J35" s="7">
        <v>0</v>
      </c>
    </row>
    <row r="36" spans="1:18" x14ac:dyDescent="0.25">
      <c r="A36" s="123">
        <v>41</v>
      </c>
      <c r="B36" s="123">
        <v>717</v>
      </c>
      <c r="C36" s="124" t="s">
        <v>14</v>
      </c>
      <c r="D36" s="125" t="s">
        <v>350</v>
      </c>
      <c r="E36" s="61">
        <v>0</v>
      </c>
      <c r="F36" s="61">
        <v>17211</v>
      </c>
      <c r="G36" s="61">
        <v>0</v>
      </c>
      <c r="H36" s="95">
        <v>0</v>
      </c>
      <c r="I36" s="61">
        <v>0</v>
      </c>
      <c r="J36" s="61">
        <v>0</v>
      </c>
    </row>
    <row r="37" spans="1:18" x14ac:dyDescent="0.25">
      <c r="A37" s="259"/>
      <c r="B37" s="259"/>
      <c r="C37" s="259"/>
      <c r="D37" s="259"/>
      <c r="E37" s="259"/>
      <c r="F37" s="259"/>
      <c r="G37" s="259"/>
      <c r="H37" s="259"/>
      <c r="I37" s="259"/>
      <c r="J37" s="259"/>
    </row>
    <row r="38" spans="1:18" x14ac:dyDescent="0.25">
      <c r="A38" s="267" t="s">
        <v>202</v>
      </c>
      <c r="B38" s="268"/>
      <c r="C38" s="268"/>
      <c r="D38" s="268"/>
      <c r="E38" s="268"/>
      <c r="F38" s="268"/>
      <c r="G38" s="268"/>
      <c r="H38" s="268"/>
      <c r="I38" s="268"/>
      <c r="J38" s="269"/>
    </row>
    <row r="39" spans="1:18" x14ac:dyDescent="0.25">
      <c r="A39" s="4">
        <v>111</v>
      </c>
      <c r="B39" s="4">
        <v>717</v>
      </c>
      <c r="C39" s="5" t="s">
        <v>14</v>
      </c>
      <c r="D39" s="3" t="s">
        <v>351</v>
      </c>
      <c r="E39" s="7">
        <v>10000</v>
      </c>
      <c r="F39" s="7">
        <v>0</v>
      </c>
      <c r="G39" s="7">
        <v>0</v>
      </c>
      <c r="H39" s="94">
        <v>0</v>
      </c>
      <c r="I39" s="7">
        <v>0</v>
      </c>
      <c r="J39" s="7">
        <v>0</v>
      </c>
    </row>
    <row r="40" spans="1:18" x14ac:dyDescent="0.25">
      <c r="A40" s="123">
        <v>41</v>
      </c>
      <c r="B40" s="123">
        <v>716</v>
      </c>
      <c r="C40" s="124"/>
      <c r="D40" s="125" t="s">
        <v>348</v>
      </c>
      <c r="E40" s="61">
        <v>0</v>
      </c>
      <c r="F40" s="61">
        <v>0</v>
      </c>
      <c r="G40" s="61">
        <v>4800</v>
      </c>
      <c r="H40" s="95">
        <v>0</v>
      </c>
      <c r="I40" s="61">
        <v>0</v>
      </c>
      <c r="J40" s="61">
        <v>0</v>
      </c>
    </row>
    <row r="41" spans="1:18" x14ac:dyDescent="0.25">
      <c r="A41" s="123">
        <v>41</v>
      </c>
      <c r="B41" s="123">
        <v>717</v>
      </c>
      <c r="C41" s="124" t="s">
        <v>14</v>
      </c>
      <c r="D41" s="125" t="s">
        <v>352</v>
      </c>
      <c r="E41" s="61">
        <v>5147</v>
      </c>
      <c r="F41" s="61">
        <v>0</v>
      </c>
      <c r="G41" s="61">
        <v>0</v>
      </c>
      <c r="H41" s="95">
        <v>0</v>
      </c>
      <c r="I41" s="61">
        <v>0</v>
      </c>
      <c r="J41" s="61">
        <v>0</v>
      </c>
    </row>
    <row r="42" spans="1:18" x14ac:dyDescent="0.25">
      <c r="A42" s="259"/>
      <c r="B42" s="259"/>
      <c r="C42" s="259"/>
      <c r="D42" s="259"/>
      <c r="E42" s="259"/>
      <c r="F42" s="259"/>
      <c r="G42" s="259"/>
      <c r="H42" s="259"/>
      <c r="I42" s="259"/>
      <c r="J42" s="259"/>
    </row>
    <row r="43" spans="1:18" x14ac:dyDescent="0.25">
      <c r="A43" s="134" t="s">
        <v>353</v>
      </c>
      <c r="B43" s="135"/>
      <c r="C43" s="135"/>
      <c r="D43" s="135"/>
      <c r="E43" s="135"/>
      <c r="F43" s="135"/>
      <c r="G43" s="135"/>
      <c r="H43" s="135"/>
      <c r="I43" s="135"/>
      <c r="J43" s="136"/>
    </row>
    <row r="44" spans="1:18" x14ac:dyDescent="0.25">
      <c r="A44" s="4">
        <v>41</v>
      </c>
      <c r="B44" s="4">
        <v>717</v>
      </c>
      <c r="C44" s="5" t="s">
        <v>14</v>
      </c>
      <c r="D44" s="3" t="s">
        <v>354</v>
      </c>
      <c r="E44" s="7">
        <v>0</v>
      </c>
      <c r="F44" s="7">
        <v>0</v>
      </c>
      <c r="G44" s="7">
        <v>0</v>
      </c>
      <c r="H44" s="94">
        <v>0</v>
      </c>
      <c r="I44" s="7">
        <v>15000</v>
      </c>
      <c r="J44" s="7">
        <v>0</v>
      </c>
    </row>
    <row r="45" spans="1:18" x14ac:dyDescent="0.25">
      <c r="A45" s="258"/>
      <c r="B45" s="259"/>
      <c r="C45" s="259"/>
      <c r="D45" s="259"/>
      <c r="E45" s="259"/>
      <c r="F45" s="259"/>
      <c r="G45" s="259"/>
      <c r="H45" s="259"/>
      <c r="I45" s="259"/>
      <c r="J45" s="260"/>
    </row>
    <row r="46" spans="1:18" x14ac:dyDescent="0.25">
      <c r="A46" s="247" t="s">
        <v>358</v>
      </c>
      <c r="B46" s="248"/>
      <c r="C46" s="248"/>
      <c r="D46" s="248"/>
      <c r="E46" s="248"/>
      <c r="F46" s="248"/>
      <c r="G46" s="248"/>
      <c r="H46" s="248"/>
      <c r="I46" s="248"/>
      <c r="J46" s="249"/>
    </row>
    <row r="47" spans="1:18" x14ac:dyDescent="0.25">
      <c r="A47" s="4">
        <v>41</v>
      </c>
      <c r="B47" s="4">
        <v>717</v>
      </c>
      <c r="C47" s="5" t="s">
        <v>12</v>
      </c>
      <c r="D47" s="3" t="s">
        <v>355</v>
      </c>
      <c r="E47" s="7">
        <v>0</v>
      </c>
      <c r="F47" s="7">
        <v>0</v>
      </c>
      <c r="G47" s="7">
        <v>0</v>
      </c>
      <c r="H47" s="94">
        <v>80000</v>
      </c>
      <c r="I47" s="7">
        <v>30000</v>
      </c>
      <c r="J47" s="7">
        <v>0</v>
      </c>
    </row>
    <row r="48" spans="1:18" x14ac:dyDescent="0.25">
      <c r="A48" s="258"/>
      <c r="B48" s="259"/>
      <c r="C48" s="259"/>
      <c r="D48" s="259"/>
      <c r="E48" s="259"/>
      <c r="F48" s="259"/>
      <c r="G48" s="259"/>
      <c r="H48" s="259"/>
      <c r="I48" s="259"/>
      <c r="J48" s="260"/>
    </row>
    <row r="49" spans="1:10" x14ac:dyDescent="0.25">
      <c r="A49" s="264" t="s">
        <v>359</v>
      </c>
      <c r="B49" s="265"/>
      <c r="C49" s="265"/>
      <c r="D49" s="265"/>
      <c r="E49" s="265"/>
      <c r="F49" s="265"/>
      <c r="G49" s="265"/>
      <c r="H49" s="265"/>
      <c r="I49" s="265"/>
      <c r="J49" s="266"/>
    </row>
    <row r="50" spans="1:10" x14ac:dyDescent="0.25">
      <c r="A50" s="3">
        <v>41</v>
      </c>
      <c r="B50" s="3">
        <v>716</v>
      </c>
      <c r="C50" s="46"/>
      <c r="D50" s="3" t="s">
        <v>346</v>
      </c>
      <c r="E50" s="7">
        <v>0</v>
      </c>
      <c r="F50" s="7">
        <v>1920</v>
      </c>
      <c r="G50" s="7">
        <v>0</v>
      </c>
      <c r="H50" s="94">
        <v>0</v>
      </c>
      <c r="I50" s="7">
        <v>0</v>
      </c>
      <c r="J50" s="7">
        <v>0</v>
      </c>
    </row>
    <row r="51" spans="1:10" x14ac:dyDescent="0.25">
      <c r="A51" s="3">
        <v>41</v>
      </c>
      <c r="B51" s="3">
        <v>717</v>
      </c>
      <c r="C51" s="46" t="s">
        <v>12</v>
      </c>
      <c r="D51" s="3" t="s">
        <v>355</v>
      </c>
      <c r="E51" s="7">
        <v>0</v>
      </c>
      <c r="F51" s="7">
        <v>0</v>
      </c>
      <c r="G51" s="7">
        <v>0</v>
      </c>
      <c r="H51" s="94">
        <v>0</v>
      </c>
      <c r="I51" s="7">
        <v>25000</v>
      </c>
      <c r="J51" s="7">
        <v>25000</v>
      </c>
    </row>
    <row r="52" spans="1:10" x14ac:dyDescent="0.25">
      <c r="A52" s="3">
        <v>41</v>
      </c>
      <c r="B52" s="3">
        <v>717</v>
      </c>
      <c r="C52" s="46" t="s">
        <v>14</v>
      </c>
      <c r="D52" s="3" t="s">
        <v>350</v>
      </c>
      <c r="E52" s="7">
        <v>0</v>
      </c>
      <c r="F52" s="7">
        <v>0</v>
      </c>
      <c r="G52" s="7">
        <v>0</v>
      </c>
      <c r="H52" s="94">
        <v>0</v>
      </c>
      <c r="I52" s="7">
        <v>25000</v>
      </c>
      <c r="J52" s="7">
        <v>29000</v>
      </c>
    </row>
    <row r="53" spans="1:10" x14ac:dyDescent="0.25">
      <c r="A53" s="258"/>
      <c r="B53" s="259"/>
      <c r="C53" s="259"/>
      <c r="D53" s="259"/>
      <c r="E53" s="259"/>
      <c r="F53" s="259"/>
      <c r="G53" s="259"/>
      <c r="H53" s="259"/>
      <c r="I53" s="259"/>
      <c r="J53" s="260"/>
    </row>
    <row r="54" spans="1:10" x14ac:dyDescent="0.25">
      <c r="A54" s="247" t="s">
        <v>59</v>
      </c>
      <c r="B54" s="248"/>
      <c r="C54" s="248"/>
      <c r="D54" s="249"/>
      <c r="E54" s="7">
        <f t="shared" ref="E54:J54" si="1">SUM(E21+E24+E25+E26+E29+E30+E33+E34+E35+E36+E39+E40+E41+E44+E47+E50+E51+E52)</f>
        <v>200375</v>
      </c>
      <c r="F54" s="7">
        <f t="shared" si="1"/>
        <v>88910.099999999991</v>
      </c>
      <c r="G54" s="7">
        <f t="shared" si="1"/>
        <v>5550</v>
      </c>
      <c r="H54" s="94">
        <f t="shared" si="1"/>
        <v>160895</v>
      </c>
      <c r="I54" s="7">
        <f t="shared" si="1"/>
        <v>146278</v>
      </c>
      <c r="J54" s="7">
        <f t="shared" si="1"/>
        <v>127000</v>
      </c>
    </row>
    <row r="55" spans="1:10" x14ac:dyDescent="0.25">
      <c r="A55" s="258"/>
      <c r="B55" s="259"/>
      <c r="C55" s="259"/>
      <c r="D55" s="259"/>
      <c r="E55" s="259"/>
      <c r="F55" s="259"/>
      <c r="G55" s="259"/>
      <c r="H55" s="259"/>
      <c r="I55" s="259"/>
      <c r="J55" s="260"/>
    </row>
    <row r="56" spans="1:10" x14ac:dyDescent="0.25">
      <c r="A56" s="261" t="s">
        <v>360</v>
      </c>
      <c r="B56" s="262"/>
      <c r="C56" s="262"/>
      <c r="D56" s="263"/>
      <c r="E56" s="63">
        <f t="shared" ref="E56:J56" si="2">SUM(E12-E54)</f>
        <v>-190375</v>
      </c>
      <c r="F56" s="63">
        <f t="shared" si="2"/>
        <v>-88910.099999999991</v>
      </c>
      <c r="G56" s="63">
        <f t="shared" si="2"/>
        <v>33487</v>
      </c>
      <c r="H56" s="99">
        <f t="shared" si="2"/>
        <v>-159395</v>
      </c>
      <c r="I56" s="63">
        <f t="shared" si="2"/>
        <v>-144778</v>
      </c>
      <c r="J56" s="63">
        <f t="shared" si="2"/>
        <v>-125500</v>
      </c>
    </row>
    <row r="57" spans="1:10" x14ac:dyDescent="0.25">
      <c r="A57" s="40"/>
      <c r="B57" s="40"/>
      <c r="C57" s="40"/>
      <c r="D57" s="40"/>
      <c r="E57" s="90"/>
      <c r="F57" s="90"/>
      <c r="G57" s="90"/>
      <c r="H57" s="90"/>
      <c r="I57" s="90"/>
      <c r="J57" s="90"/>
    </row>
    <row r="58" spans="1:10" x14ac:dyDescent="0.25">
      <c r="A58" s="37"/>
      <c r="B58" s="37"/>
      <c r="C58" s="37"/>
      <c r="D58" s="37"/>
      <c r="E58" s="120"/>
      <c r="F58" s="120"/>
      <c r="G58" s="120"/>
      <c r="H58" s="120"/>
      <c r="I58" s="120"/>
      <c r="J58" s="120"/>
    </row>
    <row r="59" spans="1:10" x14ac:dyDescent="0.25">
      <c r="A59" s="37"/>
      <c r="B59" s="37"/>
      <c r="C59" s="37"/>
      <c r="D59" s="37"/>
      <c r="E59" s="120"/>
      <c r="F59" s="120"/>
      <c r="G59" s="120"/>
      <c r="H59" s="120"/>
      <c r="I59" s="120"/>
      <c r="J59" s="120"/>
    </row>
    <row r="60" spans="1:10" x14ac:dyDescent="0.25">
      <c r="A60" s="37"/>
      <c r="B60" s="37"/>
      <c r="C60" s="37"/>
      <c r="D60" s="37"/>
      <c r="E60" s="120"/>
      <c r="F60" s="120"/>
      <c r="G60" s="120"/>
      <c r="H60" s="120"/>
      <c r="I60" s="120"/>
      <c r="J60" s="120"/>
    </row>
    <row r="61" spans="1:10" x14ac:dyDescent="0.25">
      <c r="A61" s="37"/>
      <c r="B61" s="37"/>
      <c r="C61" s="37"/>
      <c r="D61" s="37"/>
      <c r="E61" s="120"/>
      <c r="F61" s="120"/>
      <c r="G61" s="120"/>
      <c r="H61" s="120"/>
      <c r="I61" s="120"/>
      <c r="J61" s="120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</sheetData>
  <sheetProtection algorithmName="SHA-512" hashValue="ptlWVpa2jGdGijsXrgBfJMyECR5yOSSesR7C2UcrdHUADZFvVQuIGNHQaHvvKV6ZTP09FyjVuyqKVgQXTyj08A==" saltValue="JMxYaRuoINWyAu8uiEhmZQ==" spinCount="100000" sheet="1" objects="1" scenarios="1"/>
  <mergeCells count="42">
    <mergeCell ref="A12:D12"/>
    <mergeCell ref="D6:D7"/>
    <mergeCell ref="E6:E7"/>
    <mergeCell ref="F6:F7"/>
    <mergeCell ref="G6:G7"/>
    <mergeCell ref="A2:H2"/>
    <mergeCell ref="A6:A7"/>
    <mergeCell ref="B6:B7"/>
    <mergeCell ref="C6:C7"/>
    <mergeCell ref="J6:J7"/>
    <mergeCell ref="H6:H7"/>
    <mergeCell ref="I6:I7"/>
    <mergeCell ref="A15:J15"/>
    <mergeCell ref="A16:J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38:J38"/>
    <mergeCell ref="A42:J42"/>
    <mergeCell ref="D22:J22"/>
    <mergeCell ref="A23:J23"/>
    <mergeCell ref="D20:J20"/>
    <mergeCell ref="A27:J27"/>
    <mergeCell ref="A32:J32"/>
    <mergeCell ref="A28:J28"/>
    <mergeCell ref="A31:J31"/>
    <mergeCell ref="A37:J37"/>
    <mergeCell ref="A54:D54"/>
    <mergeCell ref="A55:J55"/>
    <mergeCell ref="A56:D56"/>
    <mergeCell ref="A45:J45"/>
    <mergeCell ref="A46:J46"/>
    <mergeCell ref="A48:J48"/>
    <mergeCell ref="A49:J49"/>
    <mergeCell ref="A53:J5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workbookViewId="0">
      <selection activeCell="H18" sqref="H18"/>
    </sheetView>
  </sheetViews>
  <sheetFormatPr defaultRowHeight="15" x14ac:dyDescent="0.25"/>
  <cols>
    <col min="1" max="1" width="7.7109375" customWidth="1"/>
    <col min="3" max="3" width="10.7109375" customWidth="1"/>
    <col min="4" max="4" width="25.7109375" customWidth="1"/>
    <col min="5" max="10" width="10.7109375" customWidth="1"/>
  </cols>
  <sheetData>
    <row r="2" spans="1:12" x14ac:dyDescent="0.25">
      <c r="A2" s="173" t="s">
        <v>363</v>
      </c>
      <c r="B2" s="173"/>
      <c r="C2" s="173"/>
      <c r="D2" s="173"/>
      <c r="E2" s="173"/>
      <c r="F2" s="173"/>
    </row>
    <row r="4" spans="1:12" x14ac:dyDescent="0.25">
      <c r="A4" s="186" t="s">
        <v>280</v>
      </c>
      <c r="B4" s="210"/>
      <c r="C4" s="210"/>
      <c r="D4" s="210"/>
      <c r="E4" s="210"/>
      <c r="F4" s="210"/>
      <c r="G4" s="210"/>
      <c r="H4" s="210"/>
      <c r="I4" s="210"/>
      <c r="J4" s="211"/>
    </row>
    <row r="5" spans="1:12" ht="9.9499999999999993" customHeight="1" x14ac:dyDescent="0.25"/>
    <row r="6" spans="1:12" ht="24" x14ac:dyDescent="0.25">
      <c r="A6" s="27" t="s">
        <v>0</v>
      </c>
      <c r="B6" s="27" t="s">
        <v>1</v>
      </c>
      <c r="C6" s="27" t="s">
        <v>134</v>
      </c>
      <c r="D6" s="27" t="s">
        <v>3</v>
      </c>
      <c r="E6" s="66" t="s">
        <v>5</v>
      </c>
      <c r="F6" s="66" t="s">
        <v>6</v>
      </c>
      <c r="G6" s="66" t="s">
        <v>57</v>
      </c>
      <c r="H6" s="139" t="s">
        <v>58</v>
      </c>
      <c r="I6" s="27" t="s">
        <v>60</v>
      </c>
      <c r="J6" s="27" t="s">
        <v>61</v>
      </c>
      <c r="K6" s="52"/>
      <c r="L6" s="1"/>
    </row>
    <row r="7" spans="1:12" ht="23.25" x14ac:dyDescent="0.25">
      <c r="A7" s="4">
        <v>41</v>
      </c>
      <c r="B7" s="4">
        <v>453</v>
      </c>
      <c r="C7" s="5"/>
      <c r="D7" s="31" t="s">
        <v>361</v>
      </c>
      <c r="E7" s="7">
        <v>124981</v>
      </c>
      <c r="F7" s="7">
        <v>0</v>
      </c>
      <c r="G7" s="7">
        <v>0</v>
      </c>
      <c r="H7" s="94">
        <v>85191</v>
      </c>
      <c r="I7" s="7">
        <v>44340</v>
      </c>
      <c r="J7" s="7">
        <v>0</v>
      </c>
    </row>
    <row r="8" spans="1:12" ht="23.25" x14ac:dyDescent="0.25">
      <c r="A8" s="4">
        <v>111</v>
      </c>
      <c r="B8" s="4">
        <v>514</v>
      </c>
      <c r="C8" s="5" t="s">
        <v>14</v>
      </c>
      <c r="D8" s="31" t="s">
        <v>302</v>
      </c>
      <c r="E8" s="7">
        <v>0</v>
      </c>
      <c r="F8" s="7">
        <v>29614</v>
      </c>
      <c r="G8" s="7">
        <v>0</v>
      </c>
      <c r="H8" s="94">
        <v>0</v>
      </c>
      <c r="I8" s="7">
        <v>0</v>
      </c>
      <c r="J8" s="7">
        <v>0</v>
      </c>
    </row>
    <row r="9" spans="1:12" x14ac:dyDescent="0.25">
      <c r="A9" s="4"/>
      <c r="B9" s="4"/>
      <c r="C9" s="5"/>
      <c r="D9" s="4"/>
      <c r="E9" s="7"/>
      <c r="F9" s="7"/>
      <c r="G9" s="7"/>
      <c r="H9" s="94"/>
      <c r="I9" s="7"/>
      <c r="J9" s="7"/>
    </row>
    <row r="10" spans="1:12" x14ac:dyDescent="0.25">
      <c r="A10" s="298" t="s">
        <v>281</v>
      </c>
      <c r="B10" s="299"/>
      <c r="C10" s="299"/>
      <c r="D10" s="300"/>
      <c r="E10" s="61">
        <f t="shared" ref="E10:J10" si="0">SUM(E7:E9)</f>
        <v>124981</v>
      </c>
      <c r="F10" s="61">
        <f t="shared" si="0"/>
        <v>29614</v>
      </c>
      <c r="G10" s="61">
        <f t="shared" si="0"/>
        <v>0</v>
      </c>
      <c r="H10" s="95">
        <f t="shared" si="0"/>
        <v>85191</v>
      </c>
      <c r="I10" s="61">
        <f t="shared" si="0"/>
        <v>44340</v>
      </c>
      <c r="J10" s="61">
        <f t="shared" si="0"/>
        <v>0</v>
      </c>
    </row>
    <row r="11" spans="1:12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</row>
    <row r="13" spans="1:12" x14ac:dyDescent="0.25">
      <c r="A13" s="186" t="s">
        <v>282</v>
      </c>
      <c r="B13" s="210"/>
      <c r="C13" s="210"/>
      <c r="D13" s="210"/>
      <c r="E13" s="210"/>
      <c r="F13" s="210"/>
      <c r="G13" s="210"/>
      <c r="H13" s="210"/>
      <c r="I13" s="210"/>
      <c r="J13" s="211"/>
    </row>
    <row r="14" spans="1:12" ht="9.9499999999999993" customHeigh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</row>
    <row r="15" spans="1:12" x14ac:dyDescent="0.25">
      <c r="A15" s="301" t="s">
        <v>283</v>
      </c>
      <c r="B15" s="301"/>
      <c r="C15" s="301"/>
      <c r="D15" s="301"/>
      <c r="E15" s="301"/>
      <c r="F15" s="37"/>
      <c r="G15" s="37"/>
      <c r="H15" s="37"/>
      <c r="I15" s="37"/>
      <c r="J15" s="37"/>
    </row>
    <row r="16" spans="1:12" ht="9.9499999999999993" customHeight="1" x14ac:dyDescent="0.25"/>
    <row r="17" spans="1:10" s="58" customFormat="1" ht="24" x14ac:dyDescent="0.25">
      <c r="A17" s="27" t="s">
        <v>0</v>
      </c>
      <c r="B17" s="27" t="s">
        <v>1</v>
      </c>
      <c r="C17" s="27" t="s">
        <v>134</v>
      </c>
      <c r="D17" s="27" t="s">
        <v>3</v>
      </c>
      <c r="E17" s="66" t="s">
        <v>5</v>
      </c>
      <c r="F17" s="66" t="s">
        <v>6</v>
      </c>
      <c r="G17" s="66" t="s">
        <v>57</v>
      </c>
      <c r="H17" s="139" t="s">
        <v>58</v>
      </c>
      <c r="I17" s="27" t="s">
        <v>60</v>
      </c>
      <c r="J17" s="27" t="s">
        <v>61</v>
      </c>
    </row>
    <row r="18" spans="1:10" ht="23.25" x14ac:dyDescent="0.25">
      <c r="A18" s="4">
        <v>41</v>
      </c>
      <c r="B18" s="4">
        <v>821</v>
      </c>
      <c r="C18" s="5" t="s">
        <v>71</v>
      </c>
      <c r="D18" s="6" t="s">
        <v>300</v>
      </c>
      <c r="E18" s="7">
        <v>9586.0300000000007</v>
      </c>
      <c r="F18" s="7">
        <v>8436</v>
      </c>
      <c r="G18" s="7">
        <v>8436</v>
      </c>
      <c r="H18" s="94">
        <v>9000</v>
      </c>
      <c r="I18" s="7">
        <v>9000</v>
      </c>
      <c r="J18" s="7">
        <v>9000</v>
      </c>
    </row>
    <row r="19" spans="1:10" ht="23.25" x14ac:dyDescent="0.25">
      <c r="A19" s="4">
        <v>41</v>
      </c>
      <c r="B19" s="4">
        <v>821</v>
      </c>
      <c r="C19" s="5" t="s">
        <v>73</v>
      </c>
      <c r="D19" s="6" t="s">
        <v>301</v>
      </c>
      <c r="E19" s="7">
        <v>39662.61</v>
      </c>
      <c r="F19" s="7">
        <v>40042.46</v>
      </c>
      <c r="G19" s="7">
        <v>40450.43</v>
      </c>
      <c r="H19" s="94">
        <v>40000</v>
      </c>
      <c r="I19" s="7">
        <v>40000</v>
      </c>
      <c r="J19" s="7">
        <v>47403</v>
      </c>
    </row>
    <row r="20" spans="1:10" x14ac:dyDescent="0.25">
      <c r="A20" s="292" t="s">
        <v>59</v>
      </c>
      <c r="B20" s="293"/>
      <c r="C20" s="293"/>
      <c r="D20" s="294"/>
      <c r="E20" s="61">
        <f t="shared" ref="E20:J20" si="1">SUM(E18:E19)</f>
        <v>49248.639999999999</v>
      </c>
      <c r="F20" s="61">
        <f>SUM(F18+F19)</f>
        <v>48478.46</v>
      </c>
      <c r="G20" s="61">
        <f t="shared" si="1"/>
        <v>48886.43</v>
      </c>
      <c r="H20" s="95">
        <f t="shared" si="1"/>
        <v>49000</v>
      </c>
      <c r="I20" s="61">
        <f t="shared" si="1"/>
        <v>49000</v>
      </c>
      <c r="J20" s="61">
        <f t="shared" si="1"/>
        <v>56403</v>
      </c>
    </row>
    <row r="21" spans="1:10" x14ac:dyDescent="0.25">
      <c r="A21" s="50"/>
      <c r="B21" s="67"/>
      <c r="C21" s="67"/>
      <c r="D21" s="67"/>
      <c r="E21" s="72"/>
      <c r="F21" s="72"/>
      <c r="G21" s="72"/>
      <c r="H21" s="140"/>
      <c r="I21" s="72"/>
      <c r="J21" s="72"/>
    </row>
    <row r="22" spans="1:10" x14ac:dyDescent="0.25">
      <c r="A22" s="68"/>
      <c r="B22" s="68"/>
      <c r="C22" s="68"/>
      <c r="D22" s="68"/>
      <c r="E22" s="73"/>
      <c r="F22" s="73"/>
      <c r="G22" s="73"/>
      <c r="H22" s="141"/>
      <c r="I22" s="73"/>
      <c r="J22" s="73"/>
    </row>
    <row r="23" spans="1:10" x14ac:dyDescent="0.25">
      <c r="A23" s="295" t="s">
        <v>284</v>
      </c>
      <c r="B23" s="296"/>
      <c r="C23" s="296"/>
      <c r="D23" s="297"/>
      <c r="E23" s="157">
        <f>SUM(E10-E20)</f>
        <v>75732.36</v>
      </c>
      <c r="F23" s="157">
        <f>SUM(F10-F20)</f>
        <v>-18864.46</v>
      </c>
      <c r="G23" s="157">
        <f>SUM(G10-G20)</f>
        <v>-48886.43</v>
      </c>
      <c r="H23" s="158">
        <f>SUM(H10-H20)</f>
        <v>36191</v>
      </c>
      <c r="I23" s="157">
        <f>SUM(I10- I20)</f>
        <v>-4660</v>
      </c>
      <c r="J23" s="157">
        <f>SUM(J10- J20)</f>
        <v>-56403</v>
      </c>
    </row>
    <row r="24" spans="1:10" x14ac:dyDescent="0.25">
      <c r="A24" s="67"/>
      <c r="B24" s="67"/>
      <c r="C24" s="67"/>
      <c r="D24" s="67"/>
      <c r="E24" s="67"/>
      <c r="F24" s="67"/>
      <c r="G24" s="67"/>
      <c r="H24" s="67"/>
      <c r="I24" s="67"/>
      <c r="J24" s="67"/>
    </row>
    <row r="25" spans="1:1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sheetProtection algorithmName="SHA-512" hashValue="Uv9HGYUcPjfP3OFATe6wsMfO4MhLCiVMXLcaxuqqOIS5J0IxCyjzzEQVrkwSM5cdu1VjP9mc12ddnpSWw+zZOw==" saltValue="RFxvqG8RoTapwAOAWsQelw==" spinCount="100000" sheet="1" objects="1" scenarios="1"/>
  <mergeCells count="7">
    <mergeCell ref="A23:D23"/>
    <mergeCell ref="A2:F2"/>
    <mergeCell ref="A10:D10"/>
    <mergeCell ref="A15:E15"/>
    <mergeCell ref="A20:D20"/>
    <mergeCell ref="A4:J4"/>
    <mergeCell ref="A13:J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abSelected="1" workbookViewId="0">
      <selection activeCell="F35" sqref="F35"/>
    </sheetView>
  </sheetViews>
  <sheetFormatPr defaultRowHeight="15" x14ac:dyDescent="0.25"/>
  <cols>
    <col min="1" max="1" width="30.7109375" customWidth="1"/>
    <col min="2" max="7" width="14.7109375" customWidth="1"/>
  </cols>
  <sheetData>
    <row r="2" spans="1:10" ht="15.75" x14ac:dyDescent="0.25">
      <c r="A2" s="302" t="s">
        <v>369</v>
      </c>
      <c r="B2" s="302"/>
      <c r="C2" s="302"/>
      <c r="D2" s="302"/>
      <c r="E2" s="302"/>
      <c r="F2" s="302"/>
      <c r="G2" s="302"/>
    </row>
    <row r="4" spans="1:10" x14ac:dyDescent="0.25">
      <c r="A4" s="173" t="s">
        <v>285</v>
      </c>
      <c r="B4" s="173"/>
      <c r="C4" s="173"/>
      <c r="D4" s="173"/>
      <c r="E4" s="173"/>
      <c r="F4" s="173"/>
      <c r="G4" s="173"/>
    </row>
    <row r="5" spans="1:10" ht="15.75" thickBot="1" x14ac:dyDescent="0.3"/>
    <row r="6" spans="1:10" ht="30" x14ac:dyDescent="0.25">
      <c r="A6" s="69"/>
      <c r="B6" s="70" t="s">
        <v>5</v>
      </c>
      <c r="C6" s="70" t="s">
        <v>6</v>
      </c>
      <c r="D6" s="70" t="s">
        <v>57</v>
      </c>
      <c r="E6" s="142" t="s">
        <v>58</v>
      </c>
      <c r="F6" s="70" t="s">
        <v>60</v>
      </c>
      <c r="G6" s="71" t="s">
        <v>61</v>
      </c>
      <c r="H6" s="58"/>
      <c r="I6" s="58"/>
      <c r="J6" s="58"/>
    </row>
    <row r="7" spans="1:10" x14ac:dyDescent="0.25">
      <c r="A7" s="75" t="s">
        <v>286</v>
      </c>
      <c r="B7" s="76">
        <v>991281.19</v>
      </c>
      <c r="C7" s="76">
        <v>1025688.05</v>
      </c>
      <c r="D7" s="76">
        <v>1111201.26</v>
      </c>
      <c r="E7" s="143">
        <v>1073338</v>
      </c>
      <c r="F7" s="76">
        <v>1114445</v>
      </c>
      <c r="G7" s="77">
        <v>1156959</v>
      </c>
    </row>
    <row r="8" spans="1:10" x14ac:dyDescent="0.25">
      <c r="A8" s="75" t="s">
        <v>287</v>
      </c>
      <c r="B8" s="76">
        <v>757169.47</v>
      </c>
      <c r="C8" s="76">
        <v>896799.82</v>
      </c>
      <c r="D8" s="76">
        <v>1088732.8</v>
      </c>
      <c r="E8" s="143">
        <v>950134</v>
      </c>
      <c r="F8" s="76">
        <v>965007</v>
      </c>
      <c r="G8" s="77">
        <v>966707</v>
      </c>
    </row>
    <row r="9" spans="1:10" x14ac:dyDescent="0.25">
      <c r="A9" s="75" t="s">
        <v>288</v>
      </c>
      <c r="B9" s="76">
        <v>234111.72</v>
      </c>
      <c r="C9" s="76">
        <v>128888.23</v>
      </c>
      <c r="D9" s="76">
        <v>22468.46</v>
      </c>
      <c r="E9" s="143">
        <v>123204</v>
      </c>
      <c r="F9" s="76">
        <v>149438</v>
      </c>
      <c r="G9" s="77">
        <v>190252</v>
      </c>
    </row>
    <row r="10" spans="1:10" x14ac:dyDescent="0.25">
      <c r="A10" s="75"/>
      <c r="B10" s="76"/>
      <c r="C10" s="76"/>
      <c r="D10" s="76"/>
      <c r="E10" s="143"/>
      <c r="F10" s="76"/>
      <c r="G10" s="77"/>
    </row>
    <row r="11" spans="1:10" x14ac:dyDescent="0.25">
      <c r="A11" s="75" t="s">
        <v>289</v>
      </c>
      <c r="B11" s="76">
        <v>10000</v>
      </c>
      <c r="C11" s="76">
        <v>0</v>
      </c>
      <c r="D11" s="76">
        <v>39037</v>
      </c>
      <c r="E11" s="143">
        <v>1500</v>
      </c>
      <c r="F11" s="76">
        <v>1500</v>
      </c>
      <c r="G11" s="77">
        <v>1500</v>
      </c>
    </row>
    <row r="12" spans="1:10" x14ac:dyDescent="0.25">
      <c r="A12" s="75" t="s">
        <v>290</v>
      </c>
      <c r="B12" s="76">
        <v>199675.79</v>
      </c>
      <c r="C12" s="76">
        <v>88910.51</v>
      </c>
      <c r="D12" s="76">
        <v>5550</v>
      </c>
      <c r="E12" s="143">
        <v>160895</v>
      </c>
      <c r="F12" s="76">
        <v>146278</v>
      </c>
      <c r="G12" s="77">
        <v>127000</v>
      </c>
    </row>
    <row r="13" spans="1:10" x14ac:dyDescent="0.25">
      <c r="A13" s="75" t="s">
        <v>291</v>
      </c>
      <c r="B13" s="76">
        <v>-189675.79</v>
      </c>
      <c r="C13" s="76">
        <v>-88910.51</v>
      </c>
      <c r="D13" s="76">
        <v>33487</v>
      </c>
      <c r="E13" s="143">
        <v>-159395</v>
      </c>
      <c r="F13" s="76">
        <v>-144778</v>
      </c>
      <c r="G13" s="77">
        <v>-125500</v>
      </c>
    </row>
    <row r="14" spans="1:10" x14ac:dyDescent="0.25">
      <c r="A14" s="75"/>
      <c r="B14" s="76"/>
      <c r="C14" s="76"/>
      <c r="D14" s="76"/>
      <c r="E14" s="143"/>
      <c r="F14" s="76"/>
      <c r="G14" s="77"/>
    </row>
    <row r="15" spans="1:10" x14ac:dyDescent="0.25">
      <c r="A15" s="75" t="s">
        <v>292</v>
      </c>
      <c r="B15" s="76">
        <v>124984</v>
      </c>
      <c r="C15" s="76">
        <v>29614</v>
      </c>
      <c r="D15" s="76">
        <v>0</v>
      </c>
      <c r="E15" s="143">
        <v>85191</v>
      </c>
      <c r="F15" s="76">
        <v>44340</v>
      </c>
      <c r="G15" s="77">
        <v>0</v>
      </c>
    </row>
    <row r="16" spans="1:10" x14ac:dyDescent="0.25">
      <c r="A16" s="75" t="s">
        <v>282</v>
      </c>
      <c r="B16" s="76">
        <v>48644.76</v>
      </c>
      <c r="C16" s="76">
        <v>48478.46</v>
      </c>
      <c r="D16" s="76">
        <v>48886.43</v>
      </c>
      <c r="E16" s="143">
        <v>49000</v>
      </c>
      <c r="F16" s="76">
        <v>49000</v>
      </c>
      <c r="G16" s="77">
        <v>56403</v>
      </c>
    </row>
    <row r="17" spans="1:7" x14ac:dyDescent="0.25">
      <c r="A17" s="75" t="s">
        <v>293</v>
      </c>
      <c r="B17" s="76">
        <v>76336.240000000005</v>
      </c>
      <c r="C17" s="76">
        <v>-18862.46</v>
      </c>
      <c r="D17" s="76">
        <v>-48886.43</v>
      </c>
      <c r="E17" s="143">
        <v>36191</v>
      </c>
      <c r="F17" s="76">
        <v>-4660</v>
      </c>
      <c r="G17" s="77">
        <v>-56403</v>
      </c>
    </row>
    <row r="18" spans="1:7" ht="15.75" thickBot="1" x14ac:dyDescent="0.3">
      <c r="A18" s="78"/>
      <c r="B18" s="79"/>
      <c r="C18" s="79"/>
      <c r="D18" s="79"/>
      <c r="E18" s="144"/>
      <c r="F18" s="79"/>
      <c r="G18" s="80"/>
    </row>
    <row r="19" spans="1:7" ht="15.75" thickBot="1" x14ac:dyDescent="0.3">
      <c r="A19" s="81" t="s">
        <v>294</v>
      </c>
      <c r="B19" s="82">
        <v>120772.17</v>
      </c>
      <c r="C19" s="82">
        <v>21113.26</v>
      </c>
      <c r="D19" s="82">
        <v>7069.03</v>
      </c>
      <c r="E19" s="145">
        <v>0</v>
      </c>
      <c r="F19" s="82">
        <v>0</v>
      </c>
      <c r="G19" s="83">
        <v>8349</v>
      </c>
    </row>
    <row r="20" spans="1:7" x14ac:dyDescent="0.25">
      <c r="A20" s="84"/>
      <c r="B20" s="85"/>
      <c r="C20" s="85"/>
      <c r="D20" s="85"/>
      <c r="E20" s="146"/>
      <c r="F20" s="85"/>
      <c r="G20" s="86"/>
    </row>
    <row r="21" spans="1:7" x14ac:dyDescent="0.25">
      <c r="A21" s="75" t="s">
        <v>295</v>
      </c>
      <c r="B21" s="76">
        <v>1126262.19</v>
      </c>
      <c r="C21" s="76">
        <v>1055302.05</v>
      </c>
      <c r="D21" s="76">
        <v>1150238.26</v>
      </c>
      <c r="E21" s="143">
        <v>1160029</v>
      </c>
      <c r="F21" s="76">
        <v>1160285</v>
      </c>
      <c r="G21" s="77">
        <v>1158459</v>
      </c>
    </row>
    <row r="22" spans="1:7" x14ac:dyDescent="0.25">
      <c r="A22" s="75" t="s">
        <v>296</v>
      </c>
      <c r="B22" s="76">
        <v>1005490.02</v>
      </c>
      <c r="C22" s="76">
        <v>1034188.79</v>
      </c>
      <c r="D22" s="76">
        <v>1142419.23</v>
      </c>
      <c r="E22" s="143">
        <v>1160029</v>
      </c>
      <c r="F22" s="76">
        <v>1160285</v>
      </c>
      <c r="G22" s="77">
        <v>1150110</v>
      </c>
    </row>
    <row r="23" spans="1:7" x14ac:dyDescent="0.25">
      <c r="A23" s="75"/>
      <c r="B23" s="76"/>
      <c r="C23" s="76"/>
      <c r="D23" s="76"/>
      <c r="E23" s="143"/>
      <c r="F23" s="76"/>
      <c r="G23" s="77"/>
    </row>
    <row r="24" spans="1:7" x14ac:dyDescent="0.25">
      <c r="A24" s="75" t="s">
        <v>297</v>
      </c>
      <c r="B24" s="76">
        <v>1001281.19</v>
      </c>
      <c r="C24" s="76">
        <v>1025688.05</v>
      </c>
      <c r="D24" s="76">
        <v>1150238.26</v>
      </c>
      <c r="E24" s="143">
        <v>1074838</v>
      </c>
      <c r="F24" s="76">
        <v>1115945</v>
      </c>
      <c r="G24" s="77">
        <v>1158459</v>
      </c>
    </row>
    <row r="25" spans="1:7" x14ac:dyDescent="0.25">
      <c r="A25" s="75" t="s">
        <v>298</v>
      </c>
      <c r="B25" s="76">
        <v>956845.26</v>
      </c>
      <c r="C25" s="76">
        <v>985710.33</v>
      </c>
      <c r="D25" s="76">
        <v>1094282.8</v>
      </c>
      <c r="E25" s="143">
        <v>1111029</v>
      </c>
      <c r="F25" s="76">
        <v>1111285</v>
      </c>
      <c r="G25" s="77">
        <v>1093707</v>
      </c>
    </row>
    <row r="26" spans="1:7" ht="15.75" thickBot="1" x14ac:dyDescent="0.3">
      <c r="A26" s="87" t="s">
        <v>299</v>
      </c>
      <c r="B26" s="88">
        <v>44435.93</v>
      </c>
      <c r="C26" s="88">
        <v>39977.72</v>
      </c>
      <c r="D26" s="88">
        <v>55955.46</v>
      </c>
      <c r="E26" s="147">
        <v>-36191</v>
      </c>
      <c r="F26" s="88">
        <v>4660</v>
      </c>
      <c r="G26" s="89">
        <v>64752</v>
      </c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 t="s">
        <v>367</v>
      </c>
      <c r="B30" s="15"/>
      <c r="C30" s="15"/>
      <c r="D30" s="15"/>
      <c r="E30" s="15" t="s">
        <v>368</v>
      </c>
      <c r="F30" s="15"/>
      <c r="G30" s="15"/>
    </row>
    <row r="31" spans="1:7" x14ac:dyDescent="0.25">
      <c r="A31" s="19"/>
      <c r="B31" s="19"/>
      <c r="C31" s="19"/>
      <c r="D31" s="19"/>
      <c r="E31" s="19"/>
      <c r="F31" s="19"/>
      <c r="G31" s="19"/>
    </row>
  </sheetData>
  <sheetProtection algorithmName="SHA-512" hashValue="YDt1ZTr8NMrwTcIcOZ4szNgO2cYBfgvN9L2vHOc8uKoQMNVgwLNykFElf95r6UZwPKF0HoZn80aaTis8lAcL/A==" saltValue="tS0/qCbnEBnZYwfTUNTMgQ==" spinCount="100000" sheet="1" objects="1" scenarios="1"/>
  <mergeCells count="2">
    <mergeCell ref="A2:G2"/>
    <mergeCell ref="A4:G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Príjmová časť </vt:lpstr>
      <vt:lpstr>Výdavková časť </vt:lpstr>
      <vt:lpstr>Kapatálový rozpočet </vt:lpstr>
      <vt:lpstr>Finančné operácie </vt:lpstr>
      <vt:lpstr>Prehľad príjmov a výdavkov rozp</vt:lpstr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2021-12-27T08:24:43Z</dcterms:modified>
</cp:coreProperties>
</file>